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入力シート" sheetId="1" r:id="rId1"/>
    <sheet name="設計図書貸出申請書" sheetId="2" r:id="rId2"/>
    <sheet name="初度入札書" sheetId="3" r:id="rId3"/>
    <sheet name="再度入札書" sheetId="4" r:id="rId4"/>
    <sheet name="封筒宛名印刷（表）" sheetId="5" r:id="rId5"/>
    <sheet name="封筒宛名印刷（裏）" sheetId="6" r:id="rId6"/>
    <sheet name="委任状" sheetId="7" r:id="rId7"/>
    <sheet name="入札参加資格審査確認申請書" sheetId="8" r:id="rId8"/>
  </sheets>
  <definedNames>
    <definedName name="_xlnm.Print_Area" localSheetId="6">'委任状'!$A$1:$O$20</definedName>
    <definedName name="_xlnm.Print_Area" localSheetId="3">'再度入札書'!$A$1:$O$34</definedName>
    <definedName name="_xlnm.Print_Area" localSheetId="2">'初度入札書'!$A$1:$O$33</definedName>
    <definedName name="_xlnm.Print_Area" localSheetId="7">'入札参加資格審査確認申請書'!$A$1:$AE$42</definedName>
    <definedName name="_xlnm.Print_Area" localSheetId="4">'封筒宛名印刷（表）'!$A$1:$AB$29</definedName>
    <definedName name="_xlnm.Print_Area" localSheetId="5">'封筒宛名印刷（裏）'!$A$1:$AB$29</definedName>
  </definedNames>
  <calcPr fullCalcOnLoad="1"/>
</workbook>
</file>

<file path=xl/comments1.xml><?xml version="1.0" encoding="utf-8"?>
<comments xmlns="http://schemas.openxmlformats.org/spreadsheetml/2006/main">
  <authors>
    <author>大網</author>
    <author>soumu7</author>
    <author>総務２</author>
  </authors>
  <commentList>
    <comment ref="F17" authorId="0">
      <text>
        <r>
          <rPr>
            <sz val="14"/>
            <rFont val="ＭＳ 明朝"/>
            <family val="1"/>
          </rPr>
          <t>プルダウンメニューから選択してください。</t>
        </r>
      </text>
    </comment>
    <comment ref="F40" authorId="0">
      <text>
        <r>
          <rPr>
            <sz val="14"/>
            <rFont val="ＭＳ 明朝"/>
            <family val="1"/>
          </rPr>
          <t>入札公告で指定された、添付書類名の有無を選択してください。</t>
        </r>
      </text>
    </comment>
    <comment ref="N35" authorId="0">
      <text>
        <r>
          <rPr>
            <sz val="14"/>
            <rFont val="ＭＳ 明朝"/>
            <family val="1"/>
          </rPr>
          <t>他工事との兼任の有無を選択し、「有」の場合は、工事名称及び請負金額を記入してください。</t>
        </r>
      </text>
    </comment>
    <comment ref="A25" authorId="0">
      <text>
        <r>
          <rPr>
            <sz val="14"/>
            <rFont val="ＭＳ 明朝"/>
            <family val="1"/>
          </rPr>
          <t>入札参加資格審査確認申請書は、入札公告で指定された書類名を記入及び添付し、</t>
        </r>
        <r>
          <rPr>
            <b/>
            <sz val="14"/>
            <rFont val="ＭＳ 明朝"/>
            <family val="1"/>
          </rPr>
          <t>指示のあった日から２日以内</t>
        </r>
        <r>
          <rPr>
            <sz val="14"/>
            <rFont val="ＭＳ 明朝"/>
            <family val="1"/>
          </rPr>
          <t xml:space="preserve">提出してください。
</t>
        </r>
      </text>
    </comment>
    <comment ref="N22" authorId="1">
      <text>
        <r>
          <rPr>
            <sz val="14"/>
            <rFont val="ＭＳ 明朝"/>
            <family val="1"/>
          </rPr>
          <t xml:space="preserve">落札候補者となるべき価格での入札者が２者以上あるときは、くじにより決定しますので、任意の数字（「０００～９９９」までの３桁の値）を必ず記入してください。
</t>
        </r>
      </text>
    </comment>
    <comment ref="N34" authorId="2">
      <text>
        <r>
          <rPr>
            <sz val="14"/>
            <rFont val="ＭＳ 明朝"/>
            <family val="1"/>
          </rPr>
          <t>プルダウンメニューから選択してください。</t>
        </r>
      </text>
    </comment>
  </commentList>
</comments>
</file>

<file path=xl/comments2.xml><?xml version="1.0" encoding="utf-8"?>
<comments xmlns="http://schemas.openxmlformats.org/spreadsheetml/2006/main">
  <authors>
    <author>大網</author>
  </authors>
  <commentList>
    <comment ref="A4" authorId="0">
      <text>
        <r>
          <rPr>
            <sz val="14"/>
            <rFont val="ＭＳ Ｐ明朝"/>
            <family val="1"/>
          </rPr>
          <t>申請日を記入してください。</t>
        </r>
      </text>
    </comment>
    <comment ref="A2" authorId="0">
      <text>
        <r>
          <rPr>
            <sz val="12"/>
            <color indexed="8"/>
            <rFont val="ＭＳ 明朝"/>
            <family val="1"/>
          </rPr>
          <t>本書は、
「</t>
        </r>
        <r>
          <rPr>
            <b/>
            <sz val="12"/>
            <color indexed="8"/>
            <rFont val="ＭＳ 明朝"/>
            <family val="1"/>
          </rPr>
          <t>来庁して電子ファイルにて貸し出しを受ける場合</t>
        </r>
        <r>
          <rPr>
            <sz val="12"/>
            <color indexed="8"/>
            <rFont val="ＭＳ 明朝"/>
            <family val="1"/>
          </rPr>
          <t>」
「</t>
        </r>
        <r>
          <rPr>
            <b/>
            <sz val="12"/>
            <color indexed="8"/>
            <rFont val="ＭＳ 明朝"/>
            <family val="1"/>
          </rPr>
          <t>印刷物にて貸し出しを受ける場合</t>
        </r>
        <r>
          <rPr>
            <sz val="12"/>
            <color indexed="8"/>
            <rFont val="ＭＳ 明朝"/>
            <family val="1"/>
          </rPr>
          <t>」
に必要となります。
従って、電子メールによりパスワードを入手してＨＰからダウンロードする場合には必要ありません。</t>
        </r>
      </text>
    </comment>
  </commentList>
</comments>
</file>

<file path=xl/comments7.xml><?xml version="1.0" encoding="utf-8"?>
<comments xmlns="http://schemas.openxmlformats.org/spreadsheetml/2006/main">
  <authors>
    <author>大網</author>
  </authors>
  <commentList>
    <comment ref="A2" authorId="0">
      <text>
        <r>
          <rPr>
            <sz val="14"/>
            <rFont val="ＭＳ 明朝"/>
            <family val="1"/>
          </rPr>
          <t>本書は、代理人が開札に立ち会う場合及び代理人が再度入札に参加する場合に必要となります。</t>
        </r>
      </text>
    </comment>
  </commentList>
</comments>
</file>

<file path=xl/comments8.xml><?xml version="1.0" encoding="utf-8"?>
<comments xmlns="http://schemas.openxmlformats.org/spreadsheetml/2006/main">
  <authors>
    <author>大網</author>
  </authors>
  <commentList>
    <comment ref="A6" authorId="0">
      <text>
        <r>
          <rPr>
            <sz val="14"/>
            <rFont val="ＭＳ 明朝"/>
            <family val="1"/>
          </rPr>
          <t>申請日を記入してください。</t>
        </r>
      </text>
    </comment>
  </commentList>
</comments>
</file>

<file path=xl/sharedStrings.xml><?xml version="1.0" encoding="utf-8"?>
<sst xmlns="http://schemas.openxmlformats.org/spreadsheetml/2006/main" count="196" uniqueCount="130">
  <si>
    <t>第１号様式</t>
  </si>
  <si>
    <t>（ダイレクト入札用）</t>
  </si>
  <si>
    <t>入　　札　　書</t>
  </si>
  <si>
    <t>　東総広域水道企業団</t>
  </si>
  <si>
    <t>住所</t>
  </si>
  <si>
    <t>商号又は名称</t>
  </si>
  <si>
    <t>代表者職氏名</t>
  </si>
  <si>
    <t>印</t>
  </si>
  <si>
    <t>記</t>
  </si>
  <si>
    <t>工事（委託業務）名</t>
  </si>
  <si>
    <t>工事（履行）場所</t>
  </si>
  <si>
    <t>入札金額</t>
  </si>
  <si>
    <t>（消費税及び地方消費税を含まない金額）</t>
  </si>
  <si>
    <t>【注意事項】</t>
  </si>
  <si>
    <t>２　金額は算用数字で記入し、頭書を「￥」で止めてください。</t>
  </si>
  <si>
    <t>３　東総広域水道企業団建設工事等入札参加資格審査申請時に、使用印鑑として届出をした印鑑を使用してください。</t>
  </si>
  <si>
    <t>住　　　　所</t>
  </si>
  <si>
    <t>・提出書類を印刷後、必要に応じて手書きでの対応も可能です。</t>
  </si>
  <si>
    <t>・黄色の着色箇所以外入力することができません。</t>
  </si>
  <si>
    <t>郵送・事後審査方式制限付き一般競争入札(ダイレクト入札)用入力シート</t>
  </si>
  <si>
    <t>代理人(開札日の立会人)</t>
  </si>
  <si>
    <t>香取郡東庄町笹川ろ１番地</t>
  </si>
  <si>
    <t>株式会社東総広域</t>
  </si>
  <si>
    <t>代表取締役　東　総　太　郎</t>
  </si>
  <si>
    <t>東　総　次　郎</t>
  </si>
  <si>
    <t>工事（委託業務）名</t>
  </si>
  <si>
    <t>工事（履行）場所</t>
  </si>
  <si>
    <t>開札日</t>
  </si>
  <si>
    <t>時間</t>
  </si>
  <si>
    <t>入札金額</t>
  </si>
  <si>
    <t>再度入札用</t>
  </si>
  <si>
    <t>（ダイレクト入札・再度入札用）</t>
  </si>
  <si>
    <t>代理人氏名</t>
  </si>
  <si>
    <t>○○○○○○○○○○○○工事（第○○工区）</t>
  </si>
  <si>
    <t>入札者</t>
  </si>
  <si>
    <t>入札案件</t>
  </si>
  <si>
    <t>現場代理人</t>
  </si>
  <si>
    <t>氏名</t>
  </si>
  <si>
    <t>生年月日</t>
  </si>
  <si>
    <t>東　総　一　郎</t>
  </si>
  <si>
    <t>香取郡東庄町笹川○○番地</t>
  </si>
  <si>
    <t>技術者</t>
  </si>
  <si>
    <t>東　総　三　郎</t>
  </si>
  <si>
    <t>法令による免許</t>
  </si>
  <si>
    <t>本工事における専任・非専任の別</t>
  </si>
  <si>
    <t>専任</t>
  </si>
  <si>
    <t>非専任</t>
  </si>
  <si>
    <t>他工事との兼任の有無</t>
  </si>
  <si>
    <t>有</t>
  </si>
  <si>
    <t>無</t>
  </si>
  <si>
    <t>○○○○○○○○○○○○工事</t>
  </si>
  <si>
    <t>添付書類</t>
  </si>
  <si>
    <t>添付の有無</t>
  </si>
  <si>
    <t>書類名</t>
  </si>
  <si>
    <t>経営規模等評価結果通知書・総合評定値通知書の写し</t>
  </si>
  <si>
    <t>現場代理人、配置技術者との恒常的雇用関係を証明できるもの</t>
  </si>
  <si>
    <t>配置技術者の資格を確認できるもの</t>
  </si>
  <si>
    <t>営業所の専任技術者証明書の写し</t>
  </si>
  <si>
    <t>施工実績を確認できる契約書及びその内訳書・図面等の写し</t>
  </si>
  <si>
    <t>※書類名欄にない書類を添付した場合は、添付の有無を「有」とし、書類名を記入すること。</t>
  </si>
  <si>
    <t>２</t>
  </si>
  <si>
    <t>０</t>
  </si>
  <si>
    <t>６</t>
  </si>
  <si>
    <t>９</t>
  </si>
  <si>
    <t>８</t>
  </si>
  <si>
    <t>東総広域水道企業団総務課庶務係　行</t>
  </si>
  <si>
    <t>ダイレクト入札　入札書在中</t>
  </si>
  <si>
    <t>開札日時</t>
  </si>
  <si>
    <t>差出人住所</t>
  </si>
  <si>
    <t>委　　任　　状</t>
  </si>
  <si>
    <t>第３号様式</t>
  </si>
  <si>
    <t>第４号様式</t>
  </si>
  <si>
    <t>入札参加資格審査確認申請書</t>
  </si>
  <si>
    <t>配置予定技術者</t>
  </si>
  <si>
    <t>（担当者）</t>
  </si>
  <si>
    <t>　次の欄は、建設工事の配置予定技術者について記入してください。</t>
  </si>
  <si>
    <t>項目</t>
  </si>
  <si>
    <t>選択欄</t>
  </si>
  <si>
    <t>無</t>
  </si>
  <si>
    <t>（工事名称:</t>
  </si>
  <si>
    <t>（請負金額:</t>
  </si>
  <si>
    <t>専任技術者証明書の写</t>
  </si>
  <si>
    <t>専任技術者証明書の写(入札公告で求められた場合)</t>
  </si>
  <si>
    <t>提出書類</t>
  </si>
  <si>
    <t>）</t>
  </si>
  <si>
    <t>他工事との兼任の有無</t>
  </si>
  <si>
    <t>必要な添付書類（入札公告において指定した、添付書類名をチェックし添付してください。）</t>
  </si>
  <si>
    <t>現場代理人、配置技術者との恒常的雇用関係を証明できるもの</t>
  </si>
  <si>
    <t>配置技術者の資格を確認できるもの</t>
  </si>
  <si>
    <t>施工実績を確認できる契約書及びその内訳書・図面等の写し</t>
  </si>
  <si>
    <t>営業所の専任技術者証明書の写し</t>
  </si>
  <si>
    <t>【留意事項】</t>
  </si>
  <si>
    <t>１　「法令による免許」欄には、配置技術者として必要な資格の名称を記入してください。</t>
  </si>
  <si>
    <t>２　提出された申請書類のみでは資格を判断できないときは、ヒアリングを行う場合があります。</t>
  </si>
  <si>
    <t>第２号様式</t>
  </si>
  <si>
    <t>設計図書貸出申請書</t>
  </si>
  <si>
    <t>　下記工事（業務委託）に関する、設計図書の貸出を申請します。なお、当該設計図書の内容を目的外に使用しないことを誓約します。</t>
  </si>
  <si>
    <t>希望する形式</t>
  </si>
  <si>
    <t>電子ファイル（ファイルの種類：ＰＤＦ）</t>
  </si>
  <si>
    <t>印刷物</t>
  </si>
  <si>
    <t>※希望する形式が電子ファイルの場合は、電子媒体を持参してください。</t>
  </si>
  <si>
    <t>総務課使用欄</t>
  </si>
  <si>
    <t>受付</t>
  </si>
  <si>
    <t>貸出</t>
  </si>
  <si>
    <t>返却</t>
  </si>
  <si>
    <t>１　電子メールによりパスワードを入手してＨＰからのダウンロード</t>
  </si>
  <si>
    <r>
      <t>２　電子ファイル（ファイルの種類：ＰＤＦ）　</t>
    </r>
    <r>
      <rPr>
        <sz val="11"/>
        <rFont val="ＭＳ 明朝"/>
        <family val="1"/>
      </rPr>
      <t>※設計図書貸出申請書の提出が必要</t>
    </r>
  </si>
  <si>
    <r>
      <t>３　印刷物</t>
    </r>
    <r>
      <rPr>
        <sz val="11"/>
        <rFont val="ＭＳ 明朝"/>
        <family val="1"/>
      </rPr>
      <t>　※設計図書貸出申請書の提出が必要</t>
    </r>
  </si>
  <si>
    <r>
      <t>設計図書の貸出に係る申請方法（</t>
    </r>
    <r>
      <rPr>
        <b/>
        <sz val="11"/>
        <color indexed="10"/>
        <rFont val="ＭＳ 明朝"/>
        <family val="1"/>
      </rPr>
      <t>２及び３は設計図書貸出申請書の提出が必要です。</t>
    </r>
    <r>
      <rPr>
        <sz val="11"/>
        <color theme="1"/>
        <rFont val="ＭＳ 明朝"/>
        <family val="1"/>
      </rPr>
      <t>）</t>
    </r>
  </si>
  <si>
    <t>・提出する書類の入力はこのシートで行うことができます。</t>
  </si>
  <si>
    <t>※用紙サイズ：長形３号（横）120.0mm×235.0mm</t>
  </si>
  <si>
    <t>設計図書貸出</t>
  </si>
  <si>
    <t>・シート保護のパスワードは設定していません。</t>
  </si>
  <si>
    <t>一級○○○○士　第0000号</t>
  </si>
  <si>
    <r>
      <t>初度入札用</t>
    </r>
    <r>
      <rPr>
        <sz val="6"/>
        <color indexed="8"/>
        <rFont val="ＭＳ 明朝"/>
        <family val="1"/>
      </rPr>
      <t>（封筒に入れる。）</t>
    </r>
  </si>
  <si>
    <t>ダイレクト入札に参加するに当たっての入力項目</t>
  </si>
  <si>
    <t>落札候補者となった場合の入札参加資格審査に当たっての入力項目</t>
  </si>
  <si>
    <t>※他の工事との兼務はできません。</t>
  </si>
  <si>
    <t>「有」の場合のみ工事名称を記入</t>
  </si>
  <si>
    <t>「有」の場合のみ請負金額を記入</t>
  </si>
  <si>
    <t>　　企業長　越　川　信　一　　様</t>
  </si>
  <si>
    <t>　入札約款を遵守し、下記金額に当該金額の１００分の１０に相当する額を加算した金額をもって請負したいので入札します。</t>
  </si>
  <si>
    <t>くじ番号</t>
  </si>
  <si>
    <t>４　落札候補者となるべき価格での入札者が２者以上あるときは、くじにより決定しますので、上記の「くじ番号」欄</t>
  </si>
  <si>
    <t>　に任意の数字（「０００～９９９」までの３桁の値）を必ず記入してください。</t>
  </si>
  <si>
    <t>１　日付は、入札書作成日又は入札書投函日（再度入札にあっては開札日）を記入してください。</t>
  </si>
  <si>
    <r>
      <t>　※　くじの方法については、当企業団ウエブサイトの「ダイレクト入札におけるくじの方法について</t>
    </r>
    <r>
      <rPr>
        <sz val="8"/>
        <color indexed="8"/>
        <rFont val="ＭＳ 明朝"/>
        <family val="1"/>
      </rPr>
      <t>」をご覧ください。</t>
    </r>
  </si>
  <si>
    <r>
      <t>　※　くじの方法については、当企業団ウエブサイトの「ダイレクト入札におけるくじの方法について</t>
    </r>
    <r>
      <rPr>
        <sz val="8"/>
        <color indexed="8"/>
        <rFont val="ＭＳ 明朝"/>
        <family val="1"/>
      </rPr>
      <t>」をご覧ください。</t>
    </r>
  </si>
  <si>
    <t>建設業許可証明書又は許可通知書の写し</t>
  </si>
  <si>
    <t>建設業許可証明書又は許可通知書の写し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</si>
</sst>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am/pm\ h&quot;時&quot;mm&quot;分&quot;;@"/>
    <numFmt numFmtId="178" formatCode="&quot;¥&quot;#,##0.######"/>
    <numFmt numFmtId="179" formatCode="[$-411]ggge&quot;年&quot;m&quot;月&quot;d&quot;日&quot;;@"/>
    <numFmt numFmtId="180" formatCode=".######"/>
    <numFmt numFmtId="181" formatCode="[$-411]ggge&quot;年&quot;m&quot;月&quot;d&quot;日&quot;\(aaa\)\ am/pm\ h&quot;時&quot;mm&quot;分&quot;;@"/>
    <numFmt numFmtId="182" formatCode="[$-411]ggge&quot;年&quot;m&quot;月&quot;d&quot;日　&quot;;@"/>
    <numFmt numFmtId="183" formatCode="[$-411]ggge&quot;年&quot;m&quot;月&quot;d&quot;日&quot;\(aaa\);@"/>
    <numFmt numFmtId="184" formatCode="[$-411]am/pmh&quot;時&quot;mm&quot;分&quot;;@"/>
    <numFmt numFmtId="185" formatCode="&quot;¥&quot;#,##0"/>
    <numFmt numFmtId="186" formatCode="&quot;¥&quot;#,##0.###"/>
    <numFmt numFmtId="187" formatCode="h&quot;時&quot;mm&quot;分&quot;;@"/>
    <numFmt numFmtId="188" formatCode="[$-411]e&quot;年&quot;m&quot;月&quot;d&quot;日&quot;;@"/>
    <numFmt numFmtId="189" formatCode="0&quot;月&quot;"/>
    <numFmt numFmtId="190" formatCode="0&quot;日&quot;"/>
    <numFmt numFmtId="191" formatCode="&quot;¥&quot;#,##0&quot;.-&quot;"/>
    <numFmt numFmtId="192" formatCode="&quot;¥&quot;#,##0&quot;円&quot;"/>
    <numFmt numFmtId="193" formatCode="[&gt;=43831]ggge&quot;年&quot;m&quot;月&quot;d&quot;日&quot;\(aaa\);[&gt;=43586]&quot;令和元年&quot;m&quot;月&quot;d&quot;日&quot;\(aaa\);ggge&quot;年&quot;m&quot;月&quot;d&quot;日&quot;\(aaa\);@"/>
    <numFmt numFmtId="194" formatCode="[&gt;=43831]ggge&quot;年&quot;m&quot;月&quot;d&quot;日　&quot;;[&gt;=43586]&quot;令和元年&quot;m&quot;月&quot;d&quot;日　&quot;;ggge&quot;年&quot;m&quot;月&quot;d&quot;日　&quot;;@"/>
    <numFmt numFmtId="195" formatCode="[&gt;=43831]ggge&quot;年&quot;m&quot;月&quot;d&quot;日&quot;;[&gt;=43586]&quot;令和元年&quot;m&quot;月&quot;d&quot;日&quot;;ggge&quot;年&quot;m&quot;月&quot;d&quot;日&quot;;@"/>
    <numFmt numFmtId="196" formatCode="[$]ggge&quot;年&quot;m&quot;月&quot;d&quot;日&quot;;@"/>
    <numFmt numFmtId="197" formatCode="[$-411]gge&quot;年&quot;m&quot;月&quot;d&quot;日&quot;;@"/>
    <numFmt numFmtId="198" formatCode="[$]gge&quot;年&quot;m&quot;月&quot;d&quot;日&quot;;@"/>
    <numFmt numFmtId="199" formatCode="000"/>
    <numFmt numFmtId="200" formatCode="[$]ggge&quot;年&quot;m&quot;月&quot;d&quot;日&quot;;@"/>
    <numFmt numFmtId="201" formatCode="[$]gge&quot;年&quot;m&quot;月&quot;d&quot;日&quot;;@"/>
  </numFmts>
  <fonts count="72">
    <font>
      <sz val="11"/>
      <color theme="1"/>
      <name val="ＭＳ 明朝"/>
      <family val="1"/>
    </font>
    <font>
      <sz val="11"/>
      <color indexed="8"/>
      <name val="ＭＳ 明朝"/>
      <family val="1"/>
    </font>
    <font>
      <sz val="6"/>
      <name val="ＭＳ 明朝"/>
      <family val="1"/>
    </font>
    <font>
      <sz val="11"/>
      <name val="ＭＳ Ｐゴシック"/>
      <family val="3"/>
    </font>
    <font>
      <sz val="12"/>
      <name val="ＭＳ 明朝"/>
      <family val="1"/>
    </font>
    <font>
      <sz val="22"/>
      <name val="ＭＳ 明朝"/>
      <family val="1"/>
    </font>
    <font>
      <sz val="18"/>
      <name val="ＭＳ 明朝"/>
      <family val="1"/>
    </font>
    <font>
      <sz val="11"/>
      <name val="ＭＳ 明朝"/>
      <family val="1"/>
    </font>
    <font>
      <sz val="14"/>
      <name val="ＭＳ ゴシック"/>
      <family val="3"/>
    </font>
    <font>
      <sz val="10"/>
      <name val="ＭＳ ゴシック"/>
      <family val="3"/>
    </font>
    <font>
      <sz val="12"/>
      <name val="ＭＳ ゴシック"/>
      <family val="3"/>
    </font>
    <font>
      <sz val="20"/>
      <name val="ＭＳ ゴシック"/>
      <family val="3"/>
    </font>
    <font>
      <sz val="22"/>
      <name val="ＭＳ ゴシック"/>
      <family val="3"/>
    </font>
    <font>
      <sz val="18"/>
      <color indexed="10"/>
      <name val="ＭＳ ゴシック"/>
      <family val="3"/>
    </font>
    <font>
      <sz val="16"/>
      <name val="ＭＳ ゴシック"/>
      <family val="3"/>
    </font>
    <font>
      <sz val="14"/>
      <name val="ＭＳ 明朝"/>
      <family val="1"/>
    </font>
    <font>
      <sz val="14"/>
      <name val="ＭＳ Ｐ明朝"/>
      <family val="1"/>
    </font>
    <font>
      <b/>
      <sz val="11"/>
      <color indexed="10"/>
      <name val="ＭＳ 明朝"/>
      <family val="1"/>
    </font>
    <font>
      <b/>
      <sz val="14"/>
      <name val="ＭＳ ゴシック"/>
      <family val="3"/>
    </font>
    <font>
      <sz val="6"/>
      <color indexed="8"/>
      <name val="ＭＳ 明朝"/>
      <family val="1"/>
    </font>
    <font>
      <b/>
      <sz val="14"/>
      <name val="ＭＳ 明朝"/>
      <family val="1"/>
    </font>
    <font>
      <sz val="12"/>
      <color indexed="8"/>
      <name val="ＭＳ 明朝"/>
      <family val="1"/>
    </font>
    <font>
      <b/>
      <sz val="12"/>
      <color indexed="8"/>
      <name val="ＭＳ 明朝"/>
      <family val="1"/>
    </font>
    <font>
      <sz val="8"/>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0"/>
      <color indexed="8"/>
      <name val="ＭＳ 明朝"/>
      <family val="1"/>
    </font>
    <font>
      <sz val="12"/>
      <color indexed="10"/>
      <name val="ＭＳ 明朝"/>
      <family val="1"/>
    </font>
    <font>
      <sz val="14"/>
      <color indexed="8"/>
      <name val="ＭＳ 明朝"/>
      <family val="1"/>
    </font>
    <font>
      <b/>
      <sz val="14"/>
      <color indexed="8"/>
      <name val="ＭＳ 明朝"/>
      <family val="1"/>
    </font>
    <font>
      <sz val="22"/>
      <color indexed="8"/>
      <name val="ＭＳ 明朝"/>
      <family val="1"/>
    </font>
    <font>
      <sz val="20"/>
      <color indexed="8"/>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2"/>
      <color theme="1"/>
      <name val="ＭＳ 明朝"/>
      <family val="1"/>
    </font>
    <font>
      <sz val="8"/>
      <color theme="1"/>
      <name val="ＭＳ 明朝"/>
      <family val="1"/>
    </font>
    <font>
      <sz val="10"/>
      <color theme="1"/>
      <name val="ＭＳ 明朝"/>
      <family val="1"/>
    </font>
    <font>
      <sz val="12"/>
      <color rgb="FFFF0000"/>
      <name val="ＭＳ 明朝"/>
      <family val="1"/>
    </font>
    <font>
      <b/>
      <sz val="14"/>
      <color theme="1"/>
      <name val="ＭＳ 明朝"/>
      <family val="1"/>
    </font>
    <font>
      <sz val="14"/>
      <color theme="1"/>
      <name val="ＭＳ 明朝"/>
      <family val="1"/>
    </font>
    <font>
      <sz val="22"/>
      <color theme="1"/>
      <name val="ＭＳ 明朝"/>
      <family val="1"/>
    </font>
    <font>
      <sz val="6"/>
      <color theme="1"/>
      <name val="ＭＳ 明朝"/>
      <family val="1"/>
    </font>
    <font>
      <sz val="20"/>
      <color theme="1"/>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thin"/>
      <right>
        <color indexed="63"/>
      </right>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7" fillId="0" borderId="0">
      <alignment vertical="center"/>
      <protection/>
    </xf>
    <xf numFmtId="0" fontId="61" fillId="32" borderId="0" applyNumberFormat="0" applyBorder="0" applyAlignment="0" applyProtection="0"/>
  </cellStyleXfs>
  <cellXfs count="240">
    <xf numFmtId="0" fontId="0" fillId="0" borderId="0" xfId="0" applyAlignment="1">
      <alignment vertical="center"/>
    </xf>
    <xf numFmtId="0" fontId="5" fillId="0" borderId="10" xfId="61" applyFont="1" applyBorder="1" applyAlignment="1">
      <alignment horizontal="center" vertical="center" wrapText="1"/>
      <protection/>
    </xf>
    <xf numFmtId="0" fontId="5" fillId="0" borderId="11"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horizontal="distributed" vertical="center" wrapText="1"/>
      <protection/>
    </xf>
    <xf numFmtId="0" fontId="62" fillId="0" borderId="0" xfId="0" applyFont="1" applyAlignment="1">
      <alignment vertical="center"/>
    </xf>
    <xf numFmtId="0" fontId="62" fillId="0" borderId="0" xfId="0" applyFont="1" applyAlignment="1">
      <alignment horizontal="right" vertical="center"/>
    </xf>
    <xf numFmtId="0" fontId="63" fillId="0" borderId="0" xfId="0" applyFont="1" applyAlignment="1">
      <alignment vertical="center"/>
    </xf>
    <xf numFmtId="0" fontId="9" fillId="0" borderId="0" xfId="62" applyFont="1">
      <alignment vertical="center"/>
      <protection/>
    </xf>
    <xf numFmtId="49" fontId="10" fillId="0" borderId="0" xfId="62" applyNumberFormat="1" applyFont="1" applyAlignment="1">
      <alignment vertical="center" textRotation="90"/>
      <protection/>
    </xf>
    <xf numFmtId="49" fontId="10" fillId="0" borderId="0" xfId="62" applyNumberFormat="1" applyFont="1" applyAlignment="1">
      <alignment horizontal="center" vertical="center"/>
      <protection/>
    </xf>
    <xf numFmtId="0" fontId="10" fillId="0" borderId="0" xfId="62" applyFont="1">
      <alignment vertical="center"/>
      <protection/>
    </xf>
    <xf numFmtId="49" fontId="9" fillId="0" borderId="0" xfId="62" applyNumberFormat="1" applyFont="1" applyAlignment="1">
      <alignment vertical="center" textRotation="90"/>
      <protection/>
    </xf>
    <xf numFmtId="49" fontId="9" fillId="0" borderId="0" xfId="62" applyNumberFormat="1" applyFont="1">
      <alignment vertical="center"/>
      <protection/>
    </xf>
    <xf numFmtId="0" fontId="14" fillId="0" borderId="0" xfId="62" applyFont="1">
      <alignment vertical="center"/>
      <protection/>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4" fillId="0" borderId="0" xfId="0" applyFont="1" applyAlignment="1">
      <alignment vertical="center"/>
    </xf>
    <xf numFmtId="0" fontId="4" fillId="0" borderId="17" xfId="61" applyFont="1" applyBorder="1">
      <alignment vertical="center"/>
      <protection/>
    </xf>
    <xf numFmtId="0" fontId="4" fillId="0" borderId="18" xfId="61" applyFont="1" applyBorder="1">
      <alignment vertical="center"/>
      <protection/>
    </xf>
    <xf numFmtId="0" fontId="62" fillId="0" borderId="20" xfId="0" applyFont="1" applyBorder="1" applyAlignment="1">
      <alignment vertical="center"/>
    </xf>
    <xf numFmtId="0" fontId="62" fillId="0" borderId="21" xfId="0" applyFont="1" applyBorder="1" applyAlignment="1">
      <alignment vertical="center"/>
    </xf>
    <xf numFmtId="0" fontId="4" fillId="0" borderId="16" xfId="61" applyFont="1" applyBorder="1" applyAlignment="1">
      <alignment horizontal="right" vertical="center"/>
      <protection/>
    </xf>
    <xf numFmtId="0" fontId="62" fillId="0" borderId="19" xfId="0" applyFont="1" applyBorder="1" applyAlignment="1">
      <alignment horizontal="right" vertical="center"/>
    </xf>
    <xf numFmtId="0" fontId="65" fillId="0" borderId="0" xfId="0" applyFont="1" applyAlignment="1">
      <alignment vertical="center"/>
    </xf>
    <xf numFmtId="0" fontId="0" fillId="0" borderId="0" xfId="0" applyAlignment="1">
      <alignment vertical="center"/>
    </xf>
    <xf numFmtId="0" fontId="62" fillId="0" borderId="0" xfId="0" applyFont="1" applyAlignment="1">
      <alignment vertical="center"/>
    </xf>
    <xf numFmtId="0" fontId="0" fillId="0" borderId="0" xfId="0" applyAlignment="1">
      <alignment vertical="center" shrinkToFit="1"/>
    </xf>
    <xf numFmtId="0" fontId="64" fillId="0" borderId="0" xfId="0" applyFont="1" applyAlignment="1">
      <alignment horizontal="left" vertical="center" shrinkToFit="1"/>
    </xf>
    <xf numFmtId="0" fontId="0" fillId="33" borderId="13"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0" fillId="33" borderId="15" xfId="0" applyFill="1" applyBorder="1" applyAlignment="1" applyProtection="1">
      <alignment vertical="center" wrapText="1"/>
      <protection locked="0"/>
    </xf>
    <xf numFmtId="0" fontId="0" fillId="33" borderId="22" xfId="0" applyFill="1" applyBorder="1" applyAlignment="1" applyProtection="1">
      <alignment horizontal="center" vertical="center"/>
      <protection locked="0"/>
    </xf>
    <xf numFmtId="0" fontId="0" fillId="33" borderId="13"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0" borderId="0" xfId="0" applyAlignment="1">
      <alignment vertical="center"/>
    </xf>
    <xf numFmtId="0" fontId="0" fillId="0" borderId="22" xfId="0" applyBorder="1" applyAlignment="1">
      <alignment vertical="center" wrapText="1"/>
    </xf>
    <xf numFmtId="0" fontId="0" fillId="0" borderId="22" xfId="0" applyBorder="1" applyAlignment="1">
      <alignment vertical="center"/>
    </xf>
    <xf numFmtId="0" fontId="57" fillId="34" borderId="13" xfId="0" applyFont="1" applyFill="1" applyBorder="1" applyAlignment="1">
      <alignment vertical="center"/>
    </xf>
    <xf numFmtId="0" fontId="57" fillId="34" borderId="14" xfId="0" applyFont="1" applyFill="1" applyBorder="1" applyAlignment="1">
      <alignment vertical="center"/>
    </xf>
    <xf numFmtId="0" fontId="0" fillId="0" borderId="13" xfId="0"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0" fillId="0" borderId="23" xfId="0" applyBorder="1" applyAlignment="1">
      <alignment horizontal="left" vertical="center" wrapText="1" indent="1"/>
    </xf>
    <xf numFmtId="0" fontId="0" fillId="33" borderId="23" xfId="0" applyFill="1" applyBorder="1" applyAlignment="1" applyProtection="1">
      <alignment vertical="center" wrapText="1"/>
      <protection locked="0"/>
    </xf>
    <xf numFmtId="0" fontId="0" fillId="0" borderId="24" xfId="0" applyBorder="1" applyAlignment="1">
      <alignment horizontal="left" vertical="center" wrapText="1" indent="1"/>
    </xf>
    <xf numFmtId="185" fontId="0" fillId="33" borderId="19" xfId="0" applyNumberFormat="1" applyFill="1" applyBorder="1" applyAlignment="1" applyProtection="1">
      <alignment horizontal="left" vertical="center" wrapText="1"/>
      <protection locked="0"/>
    </xf>
    <xf numFmtId="185" fontId="0" fillId="33" borderId="20" xfId="0" applyNumberFormat="1" applyFill="1" applyBorder="1" applyAlignment="1" applyProtection="1">
      <alignment horizontal="left" vertical="center" wrapText="1"/>
      <protection locked="0"/>
    </xf>
    <xf numFmtId="185" fontId="0" fillId="33" borderId="21" xfId="0" applyNumberFormat="1" applyFill="1" applyBorder="1" applyAlignment="1" applyProtection="1">
      <alignment horizontal="left" vertical="center" wrapText="1"/>
      <protection locked="0"/>
    </xf>
    <xf numFmtId="0" fontId="63" fillId="0" borderId="17" xfId="0" applyFont="1" applyBorder="1" applyAlignment="1">
      <alignment vertical="top" wrapText="1"/>
    </xf>
    <xf numFmtId="0" fontId="63" fillId="0" borderId="18" xfId="0" applyFont="1" applyBorder="1" applyAlignment="1">
      <alignment vertical="top" wrapText="1"/>
    </xf>
    <xf numFmtId="0" fontId="63" fillId="0" borderId="0" xfId="0" applyFont="1" applyAlignment="1">
      <alignment vertical="top" wrapText="1"/>
    </xf>
    <xf numFmtId="0" fontId="63" fillId="0" borderId="25" xfId="0" applyFont="1" applyBorder="1" applyAlignment="1">
      <alignment vertical="top" wrapText="1"/>
    </xf>
    <xf numFmtId="0" fontId="0" fillId="0" borderId="22" xfId="0" applyBorder="1" applyAlignment="1">
      <alignment horizontal="center" vertical="center"/>
    </xf>
    <xf numFmtId="0" fontId="0" fillId="0" borderId="22" xfId="0" applyBorder="1" applyAlignment="1">
      <alignment horizontal="distributed" vertical="center" indent="5"/>
    </xf>
    <xf numFmtId="0" fontId="0" fillId="33" borderId="22" xfId="0" applyFill="1" applyBorder="1" applyAlignment="1" applyProtection="1">
      <alignment vertical="center" wrapText="1"/>
      <protection locked="0"/>
    </xf>
    <xf numFmtId="0" fontId="0" fillId="0" borderId="26" xfId="0" applyBorder="1" applyAlignment="1">
      <alignment vertical="center" wrapText="1"/>
    </xf>
    <xf numFmtId="0" fontId="0" fillId="33" borderId="26" xfId="0" applyFill="1" applyBorder="1" applyAlignment="1" applyProtection="1">
      <alignment vertical="center" wrapText="1"/>
      <protection locked="0"/>
    </xf>
    <xf numFmtId="0" fontId="57" fillId="34" borderId="15" xfId="0" applyFont="1" applyFill="1" applyBorder="1" applyAlignment="1">
      <alignment vertical="center"/>
    </xf>
    <xf numFmtId="179" fontId="0" fillId="33" borderId="13" xfId="0" applyNumberFormat="1" applyFill="1" applyBorder="1" applyAlignment="1" applyProtection="1">
      <alignment horizontal="left" vertical="center" wrapText="1"/>
      <protection locked="0"/>
    </xf>
    <xf numFmtId="179" fontId="0" fillId="33" borderId="14" xfId="0" applyNumberFormat="1" applyFill="1" applyBorder="1" applyAlignment="1" applyProtection="1">
      <alignment horizontal="left" vertical="center" wrapText="1"/>
      <protection locked="0"/>
    </xf>
    <xf numFmtId="179" fontId="0" fillId="33" borderId="15" xfId="0" applyNumberFormat="1" applyFill="1" applyBorder="1" applyAlignment="1" applyProtection="1">
      <alignment horizontal="left" vertical="center" wrapText="1"/>
      <protection locked="0"/>
    </xf>
    <xf numFmtId="0" fontId="57" fillId="0" borderId="17" xfId="0" applyFont="1" applyBorder="1" applyAlignment="1">
      <alignment vertical="top" wrapText="1"/>
    </xf>
    <xf numFmtId="0" fontId="57" fillId="0" borderId="18" xfId="0" applyFont="1" applyBorder="1" applyAlignment="1">
      <alignment vertical="top" wrapText="1"/>
    </xf>
    <xf numFmtId="0" fontId="57" fillId="0" borderId="0" xfId="0" applyFont="1" applyAlignment="1">
      <alignment vertical="top" wrapText="1"/>
    </xf>
    <xf numFmtId="0" fontId="57" fillId="0" borderId="25" xfId="0" applyFont="1" applyBorder="1" applyAlignment="1">
      <alignment vertical="top" wrapText="1"/>
    </xf>
    <xf numFmtId="0" fontId="57" fillId="34" borderId="22" xfId="0" applyFont="1" applyFill="1" applyBorder="1" applyAlignment="1">
      <alignment vertical="center"/>
    </xf>
    <xf numFmtId="0" fontId="66" fillId="34" borderId="0" xfId="0" applyFont="1" applyFill="1" applyAlignment="1">
      <alignment horizontal="center" vertical="center"/>
    </xf>
    <xf numFmtId="193" fontId="0" fillId="33" borderId="13" xfId="0" applyNumberFormat="1" applyFill="1" applyBorder="1" applyAlignment="1" applyProtection="1">
      <alignment horizontal="left" vertical="center"/>
      <protection locked="0"/>
    </xf>
    <xf numFmtId="193" fontId="0" fillId="33" borderId="14" xfId="0" applyNumberFormat="1" applyFill="1" applyBorder="1" applyAlignment="1" applyProtection="1">
      <alignment horizontal="left" vertical="center"/>
      <protection locked="0"/>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84" fontId="0" fillId="33" borderId="13" xfId="0" applyNumberFormat="1" applyFill="1" applyBorder="1" applyAlignment="1" applyProtection="1">
      <alignment horizontal="left" vertical="center"/>
      <protection locked="0"/>
    </xf>
    <xf numFmtId="184" fontId="0" fillId="33" borderId="14" xfId="0" applyNumberFormat="1" applyFill="1" applyBorder="1" applyAlignment="1" applyProtection="1">
      <alignment horizontal="left" vertical="center"/>
      <protection locked="0"/>
    </xf>
    <xf numFmtId="184" fontId="0" fillId="33" borderId="15" xfId="0" applyNumberFormat="1" applyFill="1" applyBorder="1" applyAlignment="1" applyProtection="1">
      <alignment horizontal="left" vertical="center"/>
      <protection locked="0"/>
    </xf>
    <xf numFmtId="199" fontId="67" fillId="33" borderId="22" xfId="0" applyNumberFormat="1" applyFont="1" applyFill="1" applyBorder="1" applyAlignment="1" applyProtection="1">
      <alignment horizontal="left" vertical="center" wrapText="1"/>
      <protection locked="0"/>
    </xf>
    <xf numFmtId="186" fontId="67" fillId="33" borderId="22" xfId="0" applyNumberFormat="1" applyFont="1" applyFill="1" applyBorder="1" applyAlignment="1" applyProtection="1">
      <alignment horizontal="left" vertical="center" wrapText="1"/>
      <protection locked="0"/>
    </xf>
    <xf numFmtId="0" fontId="62" fillId="0" borderId="26" xfId="0" applyFont="1" applyBorder="1" applyAlignment="1">
      <alignment horizontal="center" vertical="distributed" textRotation="255"/>
    </xf>
    <xf numFmtId="0" fontId="62" fillId="0" borderId="23" xfId="0" applyFont="1" applyBorder="1" applyAlignment="1">
      <alignment horizontal="center" vertical="distributed" textRotation="255"/>
    </xf>
    <xf numFmtId="0" fontId="62" fillId="0" borderId="24" xfId="0" applyFont="1" applyBorder="1" applyAlignment="1">
      <alignment horizontal="center" vertical="distributed" textRotation="255"/>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4" fillId="0" borderId="13" xfId="61" applyFont="1" applyBorder="1" applyAlignment="1">
      <alignment horizontal="left" vertical="center" wrapText="1" indent="1"/>
      <protection/>
    </xf>
    <xf numFmtId="0" fontId="4" fillId="0" borderId="14" xfId="61" applyFont="1" applyBorder="1" applyAlignment="1">
      <alignment horizontal="left" vertical="center" wrapText="1" indent="1"/>
      <protection/>
    </xf>
    <xf numFmtId="0" fontId="4" fillId="0" borderId="15" xfId="61" applyFont="1" applyBorder="1" applyAlignment="1">
      <alignment horizontal="left" vertical="center" wrapText="1" indent="1"/>
      <protection/>
    </xf>
    <xf numFmtId="0" fontId="62" fillId="0" borderId="13" xfId="0" applyFont="1" applyBorder="1" applyAlignment="1">
      <alignment horizontal="distributed" vertical="center"/>
    </xf>
    <xf numFmtId="0" fontId="62" fillId="0" borderId="14" xfId="0" applyFont="1" applyBorder="1" applyAlignment="1">
      <alignment horizontal="distributed" vertical="center"/>
    </xf>
    <xf numFmtId="0" fontId="62" fillId="0" borderId="15" xfId="0" applyFont="1" applyBorder="1" applyAlignment="1">
      <alignment horizontal="distributed" vertical="center"/>
    </xf>
    <xf numFmtId="0" fontId="4" fillId="0" borderId="13" xfId="61" applyFont="1" applyBorder="1" applyAlignment="1">
      <alignment horizontal="center" vertical="center" wrapText="1"/>
      <protection/>
    </xf>
    <xf numFmtId="0" fontId="4" fillId="0" borderId="14" xfId="61" applyFont="1" applyBorder="1" applyAlignment="1">
      <alignment horizontal="center" vertical="center" wrapText="1"/>
      <protection/>
    </xf>
    <xf numFmtId="0" fontId="4" fillId="0" borderId="15" xfId="61" applyFont="1" applyBorder="1" applyAlignment="1">
      <alignment horizontal="center" vertical="center" wrapText="1"/>
      <protection/>
    </xf>
    <xf numFmtId="0" fontId="62" fillId="0" borderId="16" xfId="0" applyFont="1" applyBorder="1" applyAlignment="1">
      <alignment horizontal="distributed" vertical="center"/>
    </xf>
    <xf numFmtId="0" fontId="62" fillId="0" borderId="17" xfId="0" applyFont="1" applyBorder="1" applyAlignment="1">
      <alignment horizontal="distributed" vertical="center"/>
    </xf>
    <xf numFmtId="0" fontId="62" fillId="0" borderId="18" xfId="0" applyFont="1" applyBorder="1" applyAlignment="1">
      <alignment horizontal="distributed"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2" fillId="0" borderId="26" xfId="0" applyFont="1" applyBorder="1" applyAlignment="1">
      <alignment horizontal="center" vertical="center"/>
    </xf>
    <xf numFmtId="0" fontId="62" fillId="0" borderId="23" xfId="0" applyFont="1" applyBorder="1" applyAlignment="1">
      <alignment horizontal="center" vertical="center"/>
    </xf>
    <xf numFmtId="0" fontId="62" fillId="0" borderId="24" xfId="0" applyFont="1" applyBorder="1" applyAlignment="1">
      <alignment horizontal="center" vertical="center"/>
    </xf>
    <xf numFmtId="0" fontId="62" fillId="0" borderId="0" xfId="0" applyFont="1" applyAlignment="1">
      <alignment vertical="center"/>
    </xf>
    <xf numFmtId="0" fontId="68" fillId="0" borderId="0" xfId="0" applyFont="1" applyAlignment="1">
      <alignment horizontal="center" vertical="center"/>
    </xf>
    <xf numFmtId="194" fontId="62" fillId="0" borderId="0" xfId="0" applyNumberFormat="1" applyFont="1" applyAlignment="1" applyProtection="1">
      <alignment horizontal="right" vertical="center"/>
      <protection locked="0"/>
    </xf>
    <xf numFmtId="0" fontId="62" fillId="0" borderId="0" xfId="0" applyFont="1" applyAlignment="1">
      <alignment horizontal="center" vertical="center"/>
    </xf>
    <xf numFmtId="0" fontId="62" fillId="0" borderId="0" xfId="0" applyFont="1" applyAlignment="1">
      <alignment vertical="center" wrapText="1"/>
    </xf>
    <xf numFmtId="0" fontId="0" fillId="0" borderId="0" xfId="0" applyAlignment="1">
      <alignment vertical="center" wrapText="1"/>
    </xf>
    <xf numFmtId="0" fontId="62" fillId="0" borderId="0" xfId="0" applyFont="1" applyAlignment="1">
      <alignment horizontal="center" vertical="center" wrapText="1"/>
    </xf>
    <xf numFmtId="0" fontId="62" fillId="0" borderId="0" xfId="0" applyFont="1" applyAlignment="1">
      <alignment vertical="center" shrinkToFit="1"/>
    </xf>
    <xf numFmtId="0" fontId="0" fillId="0" borderId="0" xfId="0" applyAlignment="1">
      <alignment vertical="center" shrinkToFit="1"/>
    </xf>
    <xf numFmtId="0" fontId="62" fillId="0" borderId="0" xfId="0" applyFont="1" applyAlignment="1">
      <alignment vertical="distributed" wrapText="1"/>
    </xf>
    <xf numFmtId="180" fontId="6" fillId="0" borderId="10" xfId="61" applyNumberFormat="1" applyFont="1" applyBorder="1" applyAlignment="1">
      <alignment horizontal="left" vertical="top" wrapText="1"/>
      <protection/>
    </xf>
    <xf numFmtId="180" fontId="6" fillId="0" borderId="12" xfId="61" applyNumberFormat="1" applyFont="1" applyBorder="1" applyAlignment="1">
      <alignment horizontal="left" vertical="top" wrapText="1"/>
      <protection/>
    </xf>
    <xf numFmtId="194" fontId="62" fillId="0" borderId="0" xfId="0" applyNumberFormat="1" applyFont="1" applyAlignment="1">
      <alignment horizontal="right" vertical="center"/>
    </xf>
    <xf numFmtId="0" fontId="62" fillId="0" borderId="0" xfId="0" applyFont="1" applyAlignment="1" applyProtection="1">
      <alignment vertical="center"/>
      <protection locked="0"/>
    </xf>
    <xf numFmtId="0" fontId="0" fillId="0" borderId="0" xfId="0" applyAlignment="1">
      <alignment vertical="top"/>
    </xf>
    <xf numFmtId="0" fontId="62" fillId="0" borderId="16"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68"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9" xfId="0" applyFont="1" applyBorder="1" applyAlignment="1">
      <alignment horizontal="center" vertical="center"/>
    </xf>
    <xf numFmtId="0" fontId="68" fillId="0" borderId="20" xfId="0" applyFont="1" applyBorder="1" applyAlignment="1">
      <alignment horizontal="center" vertical="center"/>
    </xf>
    <xf numFmtId="0" fontId="68" fillId="0" borderId="27" xfId="0" applyFont="1" applyBorder="1" applyAlignment="1">
      <alignment horizontal="center" vertical="center"/>
    </xf>
    <xf numFmtId="0" fontId="68" fillId="0" borderId="28" xfId="0" applyFont="1" applyBorder="1" applyAlignment="1">
      <alignment horizontal="center" vertical="center"/>
    </xf>
    <xf numFmtId="0" fontId="68" fillId="0" borderId="29" xfId="0" applyFont="1" applyBorder="1" applyAlignment="1">
      <alignment horizontal="center" vertical="center"/>
    </xf>
    <xf numFmtId="0" fontId="68" fillId="0" borderId="30" xfId="0" applyFont="1" applyBorder="1" applyAlignment="1">
      <alignment horizontal="center" vertical="center"/>
    </xf>
    <xf numFmtId="0" fontId="68" fillId="0" borderId="18" xfId="0" applyFont="1" applyBorder="1" applyAlignment="1">
      <alignment horizontal="center" vertical="center"/>
    </xf>
    <xf numFmtId="0" fontId="68" fillId="0" borderId="21" xfId="0" applyFont="1" applyBorder="1" applyAlignment="1">
      <alignment horizontal="center" vertical="center"/>
    </xf>
    <xf numFmtId="0" fontId="63" fillId="0" borderId="0" xfId="0" applyFont="1" applyAlignment="1">
      <alignment vertical="center" wrapText="1"/>
    </xf>
    <xf numFmtId="0" fontId="0" fillId="0" borderId="0" xfId="0" applyAlignment="1">
      <alignment vertical="center"/>
    </xf>
    <xf numFmtId="49" fontId="8" fillId="0" borderId="0" xfId="62" applyNumberFormat="1" applyFont="1" applyAlignment="1">
      <alignment horizontal="center" textRotation="90"/>
      <protection/>
    </xf>
    <xf numFmtId="0" fontId="18" fillId="0" borderId="0" xfId="62" applyFont="1">
      <alignment vertical="center"/>
      <protection/>
    </xf>
    <xf numFmtId="0" fontId="12" fillId="0" borderId="0" xfId="62" applyFont="1" applyAlignment="1">
      <alignment horizontal="center" vertical="center"/>
      <protection/>
    </xf>
    <xf numFmtId="0" fontId="13" fillId="0" borderId="0" xfId="62" applyFont="1" applyAlignment="1">
      <alignment horizontal="center" vertical="center"/>
      <protection/>
    </xf>
    <xf numFmtId="49" fontId="8" fillId="0" borderId="0" xfId="62" applyNumberFormat="1" applyFont="1" applyAlignment="1">
      <alignment horizontal="center" vertical="center" textRotation="90"/>
      <protection/>
    </xf>
    <xf numFmtId="0" fontId="11" fillId="0" borderId="0" xfId="62" applyFont="1">
      <alignment vertical="center"/>
      <protection/>
    </xf>
    <xf numFmtId="0" fontId="8" fillId="0" borderId="0" xfId="62" applyFont="1">
      <alignment vertical="center"/>
      <protection/>
    </xf>
    <xf numFmtId="0" fontId="10" fillId="0" borderId="31" xfId="62" applyFont="1" applyBorder="1" applyAlignment="1">
      <alignment horizontal="distributed" vertical="center" indent="1"/>
      <protection/>
    </xf>
    <xf numFmtId="0" fontId="10" fillId="0" borderId="0" xfId="62" applyFont="1" applyAlignment="1">
      <alignment horizontal="distributed" vertical="center" indent="1"/>
      <protection/>
    </xf>
    <xf numFmtId="0" fontId="10" fillId="0" borderId="25" xfId="62" applyFont="1" applyBorder="1" applyAlignment="1">
      <alignment horizontal="distributed" vertical="center" indent="1"/>
      <protection/>
    </xf>
    <xf numFmtId="0" fontId="10" fillId="0" borderId="19" xfId="62" applyFont="1" applyBorder="1" applyAlignment="1">
      <alignment horizontal="distributed" vertical="center" indent="1"/>
      <protection/>
    </xf>
    <xf numFmtId="0" fontId="10" fillId="0" borderId="20" xfId="62" applyFont="1" applyBorder="1" applyAlignment="1">
      <alignment horizontal="distributed" vertical="center" indent="1"/>
      <protection/>
    </xf>
    <xf numFmtId="0" fontId="10" fillId="0" borderId="21" xfId="62" applyFont="1" applyBorder="1" applyAlignment="1">
      <alignment horizontal="distributed" vertical="center" indent="1"/>
      <protection/>
    </xf>
    <xf numFmtId="0" fontId="10" fillId="0" borderId="31" xfId="62" applyFont="1" applyBorder="1" applyAlignment="1">
      <alignment horizontal="left" vertical="center" indent="1"/>
      <protection/>
    </xf>
    <xf numFmtId="0" fontId="10" fillId="0" borderId="0" xfId="62" applyFont="1" applyAlignment="1">
      <alignment horizontal="left" vertical="center" indent="1"/>
      <protection/>
    </xf>
    <xf numFmtId="0" fontId="10" fillId="0" borderId="25" xfId="62" applyFont="1" applyBorder="1" applyAlignment="1">
      <alignment horizontal="left" vertical="center" indent="1"/>
      <protection/>
    </xf>
    <xf numFmtId="0" fontId="10" fillId="0" borderId="19" xfId="62" applyFont="1" applyBorder="1" applyAlignment="1">
      <alignment horizontal="left" vertical="center" indent="1"/>
      <protection/>
    </xf>
    <xf numFmtId="0" fontId="10" fillId="0" borderId="20" xfId="62" applyFont="1" applyBorder="1" applyAlignment="1">
      <alignment horizontal="left" vertical="center" indent="1"/>
      <protection/>
    </xf>
    <xf numFmtId="0" fontId="10" fillId="0" borderId="21" xfId="62" applyFont="1" applyBorder="1" applyAlignment="1">
      <alignment horizontal="left" vertical="center" indent="1"/>
      <protection/>
    </xf>
    <xf numFmtId="0" fontId="10" fillId="0" borderId="16" xfId="62" applyFont="1" applyBorder="1" applyAlignment="1">
      <alignment horizontal="distributed" vertical="center" indent="1"/>
      <protection/>
    </xf>
    <xf numFmtId="0" fontId="10" fillId="0" borderId="17" xfId="62" applyFont="1" applyBorder="1" applyAlignment="1">
      <alignment horizontal="distributed" vertical="center" indent="1"/>
      <protection/>
    </xf>
    <xf numFmtId="0" fontId="10" fillId="0" borderId="18" xfId="62" applyFont="1" applyBorder="1" applyAlignment="1">
      <alignment horizontal="distributed" vertical="center" indent="1"/>
      <protection/>
    </xf>
    <xf numFmtId="0" fontId="10" fillId="0" borderId="16" xfId="62" applyFont="1" applyBorder="1" applyAlignment="1">
      <alignment horizontal="left" vertical="center" indent="1"/>
      <protection/>
    </xf>
    <xf numFmtId="0" fontId="10" fillId="0" borderId="17" xfId="62" applyFont="1" applyBorder="1" applyAlignment="1">
      <alignment horizontal="left" vertical="center" indent="1"/>
      <protection/>
    </xf>
    <xf numFmtId="0" fontId="10" fillId="0" borderId="18" xfId="62" applyFont="1" applyBorder="1" applyAlignment="1">
      <alignment horizontal="left" vertical="center" indent="1"/>
      <protection/>
    </xf>
    <xf numFmtId="0" fontId="10" fillId="0" borderId="16"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18"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0" xfId="62" applyFont="1" applyAlignment="1">
      <alignment horizontal="center" vertical="center"/>
      <protection/>
    </xf>
    <xf numFmtId="0" fontId="10" fillId="0" borderId="25" xfId="62" applyFont="1" applyBorder="1" applyAlignment="1">
      <alignment horizontal="center" vertical="center"/>
      <protection/>
    </xf>
    <xf numFmtId="0" fontId="10" fillId="0" borderId="19" xfId="62" applyFont="1" applyBorder="1" applyAlignment="1">
      <alignment horizontal="center" vertical="center"/>
      <protection/>
    </xf>
    <xf numFmtId="0" fontId="10" fillId="0" borderId="20" xfId="62" applyFont="1" applyBorder="1" applyAlignment="1">
      <alignment horizontal="center" vertical="center"/>
      <protection/>
    </xf>
    <xf numFmtId="0" fontId="10" fillId="0" borderId="21" xfId="62" applyFont="1" applyBorder="1" applyAlignment="1">
      <alignment horizontal="center" vertical="center"/>
      <protection/>
    </xf>
    <xf numFmtId="0" fontId="10" fillId="0" borderId="22" xfId="62" applyFont="1" applyBorder="1" applyAlignment="1">
      <alignment horizontal="left" vertical="center" wrapText="1" indent="1"/>
      <protection/>
    </xf>
    <xf numFmtId="0" fontId="10" fillId="0" borderId="22" xfId="62" applyFont="1" applyBorder="1" applyAlignment="1">
      <alignment horizontal="distributed" vertical="center" indent="1"/>
      <protection/>
    </xf>
    <xf numFmtId="195" fontId="10" fillId="0" borderId="16" xfId="62" applyNumberFormat="1" applyFont="1" applyBorder="1" applyAlignment="1">
      <alignment horizontal="left" vertical="center" indent="1"/>
      <protection/>
    </xf>
    <xf numFmtId="195" fontId="10" fillId="0" borderId="17" xfId="62" applyNumberFormat="1" applyFont="1" applyBorder="1" applyAlignment="1">
      <alignment horizontal="left" vertical="center" indent="1"/>
      <protection/>
    </xf>
    <xf numFmtId="195" fontId="10" fillId="0" borderId="31" xfId="62" applyNumberFormat="1" applyFont="1" applyBorder="1" applyAlignment="1">
      <alignment horizontal="left" vertical="center" indent="1"/>
      <protection/>
    </xf>
    <xf numFmtId="195" fontId="10" fillId="0" borderId="0" xfId="62" applyNumberFormat="1" applyFont="1" applyAlignment="1">
      <alignment horizontal="left" vertical="center" indent="1"/>
      <protection/>
    </xf>
    <xf numFmtId="195" fontId="10" fillId="0" borderId="19" xfId="62" applyNumberFormat="1" applyFont="1" applyBorder="1" applyAlignment="1">
      <alignment horizontal="left" vertical="center" indent="1"/>
      <protection/>
    </xf>
    <xf numFmtId="195" fontId="10" fillId="0" borderId="20" xfId="62" applyNumberFormat="1" applyFont="1" applyBorder="1" applyAlignment="1">
      <alignment horizontal="left" vertical="center" indent="1"/>
      <protection/>
    </xf>
    <xf numFmtId="184" fontId="10" fillId="0" borderId="17" xfId="62" applyNumberFormat="1" applyFont="1" applyBorder="1" applyAlignment="1">
      <alignment horizontal="left" vertical="center"/>
      <protection/>
    </xf>
    <xf numFmtId="184" fontId="10" fillId="0" borderId="18" xfId="62" applyNumberFormat="1" applyFont="1" applyBorder="1" applyAlignment="1">
      <alignment horizontal="left" vertical="center"/>
      <protection/>
    </xf>
    <xf numFmtId="184" fontId="10" fillId="0" borderId="0" xfId="62" applyNumberFormat="1" applyFont="1" applyAlignment="1">
      <alignment horizontal="left" vertical="center"/>
      <protection/>
    </xf>
    <xf numFmtId="184" fontId="10" fillId="0" borderId="25" xfId="62" applyNumberFormat="1" applyFont="1" applyBorder="1" applyAlignment="1">
      <alignment horizontal="left" vertical="center"/>
      <protection/>
    </xf>
    <xf numFmtId="184" fontId="10" fillId="0" borderId="20" xfId="62" applyNumberFormat="1" applyFont="1" applyBorder="1" applyAlignment="1">
      <alignment horizontal="left" vertical="center"/>
      <protection/>
    </xf>
    <xf numFmtId="184" fontId="10" fillId="0" borderId="21" xfId="62" applyNumberFormat="1" applyFont="1" applyBorder="1" applyAlignment="1">
      <alignment horizontal="left" vertical="center"/>
      <protection/>
    </xf>
    <xf numFmtId="0" fontId="64" fillId="0" borderId="0" xfId="0" applyFont="1" applyAlignment="1">
      <alignment vertical="center" shrinkToFit="1"/>
    </xf>
    <xf numFmtId="0" fontId="64" fillId="0" borderId="0" xfId="0" applyFont="1" applyAlignment="1">
      <alignment horizontal="left" vertical="center" shrinkToFit="1"/>
    </xf>
    <xf numFmtId="0" fontId="0" fillId="0" borderId="0" xfId="0" applyAlignment="1">
      <alignment horizontal="left" vertical="center" shrinkToFit="1"/>
    </xf>
    <xf numFmtId="192" fontId="0" fillId="0" borderId="20" xfId="0" applyNumberFormat="1" applyBorder="1" applyAlignment="1">
      <alignment horizontal="left" vertical="center"/>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5" xfId="0" applyBorder="1" applyAlignment="1">
      <alignment horizontal="left" vertical="center" wrapText="1" inden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5" xfId="0" applyBorder="1" applyAlignment="1">
      <alignment horizontal="distributed" vertical="center" indent="1"/>
    </xf>
    <xf numFmtId="0" fontId="0" fillId="0" borderId="13" xfId="0" applyBorder="1" applyAlignment="1">
      <alignment horizontal="distributed" vertical="center" indent="3"/>
    </xf>
    <xf numFmtId="0" fontId="0" fillId="0" borderId="14" xfId="0" applyBorder="1" applyAlignment="1">
      <alignment horizontal="distributed" vertical="center" indent="3"/>
    </xf>
    <xf numFmtId="0" fontId="0" fillId="0" borderId="20" xfId="0" applyBorder="1" applyAlignment="1">
      <alignment horizontal="right" vertical="center"/>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69" fillId="0" borderId="13" xfId="0" applyFont="1" applyBorder="1" applyAlignment="1">
      <alignment vertical="center" wrapText="1"/>
    </xf>
    <xf numFmtId="0" fontId="69" fillId="0" borderId="14" xfId="0" applyFont="1" applyBorder="1" applyAlignment="1">
      <alignment vertical="center" wrapText="1"/>
    </xf>
    <xf numFmtId="0" fontId="69" fillId="0" borderId="15" xfId="0" applyFont="1" applyBorder="1" applyAlignment="1">
      <alignment vertical="center" wrapText="1"/>
    </xf>
    <xf numFmtId="0" fontId="0" fillId="0" borderId="17" xfId="0" applyBorder="1" applyAlignment="1">
      <alignment horizontal="righ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31" xfId="0" applyBorder="1" applyAlignment="1">
      <alignment vertical="center" wrapText="1"/>
    </xf>
    <xf numFmtId="0" fontId="0" fillId="0" borderId="25"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32"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63" fillId="0" borderId="17" xfId="0" applyFont="1" applyBorder="1" applyAlignment="1">
      <alignment vertical="center" wrapText="1"/>
    </xf>
    <xf numFmtId="179" fontId="0" fillId="0" borderId="13" xfId="0" applyNumberFormat="1" applyBorder="1" applyAlignment="1">
      <alignment horizontal="left" vertical="center" wrapText="1" indent="1"/>
    </xf>
    <xf numFmtId="179" fontId="0" fillId="0" borderId="14" xfId="0" applyNumberFormat="1" applyBorder="1" applyAlignment="1">
      <alignment horizontal="left" vertical="center" wrapText="1" indent="1"/>
    </xf>
    <xf numFmtId="179" fontId="0" fillId="0" borderId="15" xfId="0" applyNumberFormat="1" applyBorder="1" applyAlignment="1">
      <alignment horizontal="left" vertical="center" wrapText="1" indent="1"/>
    </xf>
    <xf numFmtId="0" fontId="0" fillId="0" borderId="22" xfId="0" applyBorder="1" applyAlignment="1">
      <alignment horizontal="center" vertical="distributed" textRotation="255" indent="1"/>
    </xf>
    <xf numFmtId="0" fontId="0" fillId="0" borderId="22" xfId="0" applyBorder="1" applyAlignment="1">
      <alignment horizontal="distributed" vertical="center" indent="1"/>
    </xf>
    <xf numFmtId="0" fontId="0" fillId="0" borderId="22" xfId="0" applyBorder="1" applyAlignment="1">
      <alignment horizontal="center" vertical="distributed" textRotation="255" indent="1" shrinkToFit="1"/>
    </xf>
    <xf numFmtId="0" fontId="0" fillId="0" borderId="15"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0" xfId="0" applyAlignment="1">
      <alignment horizontal="center" vertical="center"/>
    </xf>
    <xf numFmtId="0" fontId="0" fillId="0" borderId="0" xfId="0" applyAlignment="1">
      <alignment vertical="distributed" wrapText="1"/>
    </xf>
    <xf numFmtId="0" fontId="70" fillId="0" borderId="0" xfId="0" applyFont="1" applyAlignment="1">
      <alignment horizontal="center" vertical="center"/>
    </xf>
    <xf numFmtId="194" fontId="0" fillId="0" borderId="0" xfId="0" applyNumberFormat="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19</xdr:row>
      <xdr:rowOff>28575</xdr:rowOff>
    </xdr:from>
    <xdr:to>
      <xdr:col>12</xdr:col>
      <xdr:colOff>485775</xdr:colOff>
      <xdr:row>19</xdr:row>
      <xdr:rowOff>295275</xdr:rowOff>
    </xdr:to>
    <xdr:sp>
      <xdr:nvSpPr>
        <xdr:cNvPr id="1" name="テキスト ボックス 1"/>
        <xdr:cNvSpPr txBox="1">
          <a:spLocks noChangeArrowheads="1"/>
        </xdr:cNvSpPr>
      </xdr:nvSpPr>
      <xdr:spPr>
        <a:xfrm>
          <a:off x="6934200" y="6619875"/>
          <a:ext cx="238125" cy="2667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19</xdr:row>
      <xdr:rowOff>0</xdr:rowOff>
    </xdr:from>
    <xdr:to>
      <xdr:col>12</xdr:col>
      <xdr:colOff>485775</xdr:colOff>
      <xdr:row>20</xdr:row>
      <xdr:rowOff>285750</xdr:rowOff>
    </xdr:to>
    <xdr:sp>
      <xdr:nvSpPr>
        <xdr:cNvPr id="1" name="テキスト ボックス 1"/>
        <xdr:cNvSpPr txBox="1">
          <a:spLocks noChangeArrowheads="1"/>
        </xdr:cNvSpPr>
      </xdr:nvSpPr>
      <xdr:spPr>
        <a:xfrm>
          <a:off x="6934200" y="6943725"/>
          <a:ext cx="238125" cy="2857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J47"/>
  <sheetViews>
    <sheetView tabSelected="1" zoomScalePageLayoutView="0" workbookViewId="0" topLeftCell="A1">
      <pane ySplit="6" topLeftCell="A7" activePane="bottomLeft" state="frozen"/>
      <selection pane="topLeft" activeCell="A1" sqref="A1"/>
      <selection pane="bottomLeft" activeCell="N7" sqref="N7:AG7"/>
    </sheetView>
  </sheetViews>
  <sheetFormatPr defaultColWidth="8.796875" defaultRowHeight="14.25"/>
  <cols>
    <col min="1" max="33" width="2.59765625" style="0" customWidth="1"/>
    <col min="34" max="54" width="2.59765625" style="0" hidden="1" customWidth="1"/>
    <col min="55" max="80" width="2.59765625" style="0" customWidth="1"/>
  </cols>
  <sheetData>
    <row r="1" spans="1:33" ht="27.75" customHeight="1">
      <c r="A1" s="75" t="s">
        <v>19</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row>
    <row r="2" spans="1:33" ht="18" customHeight="1">
      <c r="A2" s="43" t="s">
        <v>109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row>
    <row r="3" spans="1:33" ht="18" customHeight="1">
      <c r="A3" s="43" t="s">
        <v>17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row>
    <row r="4" spans="1:33" ht="18" customHeight="1">
      <c r="A4" s="43" t="s">
        <v>18</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18" customHeight="1">
      <c r="A5" s="43" t="s">
        <v>112</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row>
    <row r="6" spans="1:33" ht="27.75" customHeight="1">
      <c r="A6" s="75" t="s">
        <v>115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row>
    <row r="7" spans="1:33" ht="27.75" customHeight="1">
      <c r="A7" s="74" t="s">
        <v>34</v>
      </c>
      <c r="B7" s="74"/>
      <c r="C7" s="74"/>
      <c r="D7" s="74"/>
      <c r="E7" s="46"/>
      <c r="F7" s="44" t="s">
        <v>4</v>
      </c>
      <c r="G7" s="44"/>
      <c r="H7" s="44"/>
      <c r="I7" s="44"/>
      <c r="J7" s="44"/>
      <c r="K7" s="44"/>
      <c r="L7" s="44"/>
      <c r="M7" s="44"/>
      <c r="N7" s="63" t="s">
        <v>21</v>
      </c>
      <c r="O7" s="63"/>
      <c r="P7" s="63"/>
      <c r="Q7" s="63"/>
      <c r="R7" s="63"/>
      <c r="S7" s="63"/>
      <c r="T7" s="63"/>
      <c r="U7" s="63"/>
      <c r="V7" s="63"/>
      <c r="W7" s="63"/>
      <c r="X7" s="63"/>
      <c r="Y7" s="63"/>
      <c r="Z7" s="63"/>
      <c r="AA7" s="63"/>
      <c r="AB7" s="63"/>
      <c r="AC7" s="63"/>
      <c r="AD7" s="63"/>
      <c r="AE7" s="63"/>
      <c r="AF7" s="63"/>
      <c r="AG7" s="63"/>
    </row>
    <row r="8" spans="6:33" ht="27.75" customHeight="1">
      <c r="F8" s="44" t="s">
        <v>5</v>
      </c>
      <c r="G8" s="44"/>
      <c r="H8" s="44"/>
      <c r="I8" s="44"/>
      <c r="J8" s="44"/>
      <c r="K8" s="44"/>
      <c r="L8" s="44"/>
      <c r="M8" s="44"/>
      <c r="N8" s="63" t="s">
        <v>22</v>
      </c>
      <c r="O8" s="63"/>
      <c r="P8" s="63"/>
      <c r="Q8" s="63"/>
      <c r="R8" s="63"/>
      <c r="S8" s="63"/>
      <c r="T8" s="63"/>
      <c r="U8" s="63"/>
      <c r="V8" s="63"/>
      <c r="W8" s="63"/>
      <c r="X8" s="63"/>
      <c r="Y8" s="63"/>
      <c r="Z8" s="63"/>
      <c r="AA8" s="63"/>
      <c r="AB8" s="63"/>
      <c r="AC8" s="63"/>
      <c r="AD8" s="63"/>
      <c r="AE8" s="63"/>
      <c r="AF8" s="63"/>
      <c r="AG8" s="63"/>
    </row>
    <row r="9" spans="6:33" ht="27.75" customHeight="1">
      <c r="F9" s="44" t="s">
        <v>6</v>
      </c>
      <c r="G9" s="44"/>
      <c r="H9" s="44"/>
      <c r="I9" s="44"/>
      <c r="J9" s="44"/>
      <c r="K9" s="44"/>
      <c r="L9" s="44"/>
      <c r="M9" s="44"/>
      <c r="N9" s="63" t="s">
        <v>23</v>
      </c>
      <c r="O9" s="63"/>
      <c r="P9" s="63"/>
      <c r="Q9" s="63"/>
      <c r="R9" s="63"/>
      <c r="S9" s="63"/>
      <c r="T9" s="63"/>
      <c r="U9" s="63"/>
      <c r="V9" s="63"/>
      <c r="W9" s="63"/>
      <c r="X9" s="63"/>
      <c r="Y9" s="63"/>
      <c r="Z9" s="63"/>
      <c r="AA9" s="63"/>
      <c r="AB9" s="63"/>
      <c r="AC9" s="63"/>
      <c r="AD9" s="63"/>
      <c r="AE9" s="63"/>
      <c r="AF9" s="63"/>
      <c r="AG9" s="63"/>
    </row>
    <row r="10" spans="6:33" ht="27.75" customHeight="1">
      <c r="F10" s="44" t="s">
        <v>20</v>
      </c>
      <c r="G10" s="44"/>
      <c r="H10" s="44"/>
      <c r="I10" s="44"/>
      <c r="J10" s="44"/>
      <c r="K10" s="44"/>
      <c r="L10" s="44"/>
      <c r="M10" s="44"/>
      <c r="N10" s="63" t="s">
        <v>24</v>
      </c>
      <c r="O10" s="63"/>
      <c r="P10" s="63"/>
      <c r="Q10" s="63"/>
      <c r="R10" s="63"/>
      <c r="S10" s="63"/>
      <c r="T10" s="63"/>
      <c r="U10" s="63"/>
      <c r="V10" s="63"/>
      <c r="W10" s="63"/>
      <c r="X10" s="63"/>
      <c r="Y10" s="63"/>
      <c r="Z10" s="63"/>
      <c r="AA10" s="63"/>
      <c r="AB10" s="63"/>
      <c r="AC10" s="63"/>
      <c r="AD10" s="63"/>
      <c r="AE10" s="63"/>
      <c r="AF10" s="63"/>
      <c r="AG10" s="63"/>
    </row>
    <row r="11" ht="27.75" customHeight="1"/>
    <row r="12" spans="1:33" ht="27.75" customHeight="1">
      <c r="A12" s="46" t="s">
        <v>35</v>
      </c>
      <c r="B12" s="47"/>
      <c r="C12" s="47"/>
      <c r="D12" s="47"/>
      <c r="E12" s="66"/>
      <c r="F12" s="44" t="s">
        <v>25</v>
      </c>
      <c r="G12" s="44"/>
      <c r="H12" s="44"/>
      <c r="I12" s="44"/>
      <c r="J12" s="44"/>
      <c r="K12" s="44"/>
      <c r="L12" s="44"/>
      <c r="M12" s="44"/>
      <c r="N12" s="63" t="s">
        <v>33</v>
      </c>
      <c r="O12" s="63"/>
      <c r="P12" s="63"/>
      <c r="Q12" s="63"/>
      <c r="R12" s="63"/>
      <c r="S12" s="63"/>
      <c r="T12" s="63"/>
      <c r="U12" s="63"/>
      <c r="V12" s="63"/>
      <c r="W12" s="63"/>
      <c r="X12" s="63"/>
      <c r="Y12" s="63"/>
      <c r="Z12" s="63"/>
      <c r="AA12" s="63"/>
      <c r="AB12" s="63"/>
      <c r="AC12" s="63"/>
      <c r="AD12" s="63"/>
      <c r="AE12" s="63"/>
      <c r="AF12" s="63"/>
      <c r="AG12" s="63"/>
    </row>
    <row r="13" spans="6:33" ht="27.75" customHeight="1">
      <c r="F13" s="44" t="s">
        <v>26</v>
      </c>
      <c r="G13" s="44"/>
      <c r="H13" s="44"/>
      <c r="I13" s="44"/>
      <c r="J13" s="44"/>
      <c r="K13" s="44"/>
      <c r="L13" s="44"/>
      <c r="M13" s="44"/>
      <c r="N13" s="63" t="s">
        <v>21</v>
      </c>
      <c r="O13" s="63"/>
      <c r="P13" s="63"/>
      <c r="Q13" s="63"/>
      <c r="R13" s="63"/>
      <c r="S13" s="63"/>
      <c r="T13" s="63"/>
      <c r="U13" s="63"/>
      <c r="V13" s="63"/>
      <c r="W13" s="63"/>
      <c r="X13" s="63"/>
      <c r="Y13" s="63"/>
      <c r="Z13" s="63"/>
      <c r="AA13" s="63"/>
      <c r="AB13" s="63"/>
      <c r="AC13" s="63"/>
      <c r="AD13" s="63"/>
      <c r="AE13" s="63"/>
      <c r="AF13" s="63"/>
      <c r="AG13" s="63"/>
    </row>
    <row r="14" spans="6:33" ht="27.75" customHeight="1">
      <c r="F14" s="44" t="s">
        <v>27</v>
      </c>
      <c r="G14" s="44"/>
      <c r="H14" s="44"/>
      <c r="I14" s="44"/>
      <c r="J14" s="44"/>
      <c r="K14" s="44"/>
      <c r="L14" s="44"/>
      <c r="M14" s="44"/>
      <c r="N14" s="76">
        <v>44228</v>
      </c>
      <c r="O14" s="77"/>
      <c r="P14" s="77"/>
      <c r="Q14" s="77"/>
      <c r="R14" s="77"/>
      <c r="S14" s="77"/>
      <c r="T14" s="77"/>
      <c r="U14" s="77"/>
      <c r="V14" s="78" t="s">
        <v>28</v>
      </c>
      <c r="W14" s="79"/>
      <c r="X14" s="80"/>
      <c r="Y14" s="81">
        <v>0.5625</v>
      </c>
      <c r="Z14" s="82"/>
      <c r="AA14" s="82"/>
      <c r="AB14" s="82"/>
      <c r="AC14" s="82"/>
      <c r="AD14" s="82"/>
      <c r="AE14" s="82"/>
      <c r="AF14" s="82"/>
      <c r="AG14" s="83"/>
    </row>
    <row r="15" ht="27.75" customHeight="1"/>
    <row r="16" spans="1:33" ht="27.75" customHeight="1">
      <c r="A16" s="46" t="s">
        <v>111</v>
      </c>
      <c r="B16" s="47"/>
      <c r="C16" s="47"/>
      <c r="D16" s="47"/>
      <c r="E16" s="47"/>
      <c r="F16" s="48" t="s">
        <v>108</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50"/>
    </row>
    <row r="17" spans="6:36" ht="27.75" customHeight="1">
      <c r="F17" s="36" t="s">
        <v>105</v>
      </c>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8"/>
      <c r="AJ17" t="s">
        <v>105</v>
      </c>
    </row>
    <row r="18" ht="27.75" customHeight="1">
      <c r="AJ18" t="s">
        <v>106</v>
      </c>
    </row>
    <row r="19" spans="1:36" ht="27.75" customHeight="1">
      <c r="A19" s="46" t="s">
        <v>29</v>
      </c>
      <c r="B19" s="47"/>
      <c r="C19" s="47"/>
      <c r="D19" s="47"/>
      <c r="E19" s="66"/>
      <c r="F19" s="44" t="s">
        <v>114</v>
      </c>
      <c r="G19" s="44"/>
      <c r="H19" s="44"/>
      <c r="I19" s="44"/>
      <c r="J19" s="44"/>
      <c r="K19" s="44"/>
      <c r="L19" s="44"/>
      <c r="M19" s="44"/>
      <c r="N19" s="85">
        <v>123456789</v>
      </c>
      <c r="O19" s="85"/>
      <c r="P19" s="85"/>
      <c r="Q19" s="85"/>
      <c r="R19" s="85"/>
      <c r="S19" s="85"/>
      <c r="T19" s="85"/>
      <c r="U19" s="85"/>
      <c r="V19" s="85"/>
      <c r="W19" s="85"/>
      <c r="X19" s="85"/>
      <c r="Y19" s="85"/>
      <c r="Z19" s="85"/>
      <c r="AA19" s="85"/>
      <c r="AB19" s="85"/>
      <c r="AC19" s="85"/>
      <c r="AD19" s="85"/>
      <c r="AE19" s="85"/>
      <c r="AF19" s="85"/>
      <c r="AG19" s="85"/>
      <c r="AJ19" t="s">
        <v>107</v>
      </c>
    </row>
    <row r="20" spans="6:33" ht="27.75" customHeight="1">
      <c r="F20" s="44" t="s">
        <v>30</v>
      </c>
      <c r="G20" s="44"/>
      <c r="H20" s="44"/>
      <c r="I20" s="44"/>
      <c r="J20" s="44"/>
      <c r="K20" s="44"/>
      <c r="L20" s="44"/>
      <c r="M20" s="44"/>
      <c r="N20" s="85">
        <v>100000000</v>
      </c>
      <c r="O20" s="85"/>
      <c r="P20" s="85"/>
      <c r="Q20" s="85"/>
      <c r="R20" s="85"/>
      <c r="S20" s="85"/>
      <c r="T20" s="85"/>
      <c r="U20" s="85"/>
      <c r="V20" s="85"/>
      <c r="W20" s="85"/>
      <c r="X20" s="85"/>
      <c r="Y20" s="85"/>
      <c r="Z20" s="85"/>
      <c r="AA20" s="85"/>
      <c r="AB20" s="85"/>
      <c r="AC20" s="85"/>
      <c r="AD20" s="85"/>
      <c r="AE20" s="85"/>
      <c r="AF20" s="85"/>
      <c r="AG20" s="85"/>
    </row>
    <row r="21" ht="27.75" customHeight="1"/>
    <row r="22" spans="1:36" s="32" customFormat="1" ht="27.75" customHeight="1">
      <c r="A22" s="46" t="s">
        <v>122</v>
      </c>
      <c r="B22" s="47"/>
      <c r="C22" s="47"/>
      <c r="D22" s="47"/>
      <c r="E22" s="66"/>
      <c r="F22" s="44" t="s">
        <v>114</v>
      </c>
      <c r="G22" s="44"/>
      <c r="H22" s="44"/>
      <c r="I22" s="44"/>
      <c r="J22" s="44"/>
      <c r="K22" s="44"/>
      <c r="L22" s="44"/>
      <c r="M22" s="44"/>
      <c r="N22" s="84">
        <v>0</v>
      </c>
      <c r="O22" s="84"/>
      <c r="P22" s="84"/>
      <c r="Q22" s="84"/>
      <c r="R22" s="84"/>
      <c r="S22" s="84"/>
      <c r="T22" s="84"/>
      <c r="U22" s="84"/>
      <c r="V22" s="84"/>
      <c r="W22" s="84"/>
      <c r="X22" s="84"/>
      <c r="Y22" s="84"/>
      <c r="Z22" s="84"/>
      <c r="AA22" s="84"/>
      <c r="AB22" s="84"/>
      <c r="AC22" s="84"/>
      <c r="AD22" s="84"/>
      <c r="AE22" s="84"/>
      <c r="AF22" s="84"/>
      <c r="AG22" s="84"/>
      <c r="AJ22" s="32" t="s">
        <v>107</v>
      </c>
    </row>
    <row r="23" spans="6:33" s="32" customFormat="1" ht="27.75" customHeight="1">
      <c r="F23" s="44" t="s">
        <v>30</v>
      </c>
      <c r="G23" s="44"/>
      <c r="H23" s="44"/>
      <c r="I23" s="44"/>
      <c r="J23" s="44"/>
      <c r="K23" s="44"/>
      <c r="L23" s="44"/>
      <c r="M23" s="44"/>
      <c r="N23" s="84">
        <v>999</v>
      </c>
      <c r="O23" s="84"/>
      <c r="P23" s="84"/>
      <c r="Q23" s="84"/>
      <c r="R23" s="84"/>
      <c r="S23" s="84"/>
      <c r="T23" s="84"/>
      <c r="U23" s="84"/>
      <c r="V23" s="84"/>
      <c r="W23" s="84"/>
      <c r="X23" s="84"/>
      <c r="Y23" s="84"/>
      <c r="Z23" s="84"/>
      <c r="AA23" s="84"/>
      <c r="AB23" s="84"/>
      <c r="AC23" s="84"/>
      <c r="AD23" s="84"/>
      <c r="AE23" s="84"/>
      <c r="AF23" s="84"/>
      <c r="AG23" s="84"/>
    </row>
    <row r="24" s="32" customFormat="1" ht="27.75" customHeight="1"/>
    <row r="25" spans="1:33" ht="27.75" customHeight="1">
      <c r="A25" s="75" t="s">
        <v>116</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row>
    <row r="26" spans="1:33" ht="27.75" customHeight="1">
      <c r="A26" s="46" t="s">
        <v>36</v>
      </c>
      <c r="B26" s="47"/>
      <c r="C26" s="47"/>
      <c r="D26" s="47"/>
      <c r="E26" s="66"/>
      <c r="F26" s="44" t="s">
        <v>37</v>
      </c>
      <c r="G26" s="44"/>
      <c r="H26" s="44"/>
      <c r="I26" s="44"/>
      <c r="J26" s="44"/>
      <c r="K26" s="44"/>
      <c r="L26" s="44"/>
      <c r="M26" s="44"/>
      <c r="N26" s="63" t="s">
        <v>39</v>
      </c>
      <c r="O26" s="63"/>
      <c r="P26" s="63"/>
      <c r="Q26" s="63"/>
      <c r="R26" s="63"/>
      <c r="S26" s="63"/>
      <c r="T26" s="63"/>
      <c r="U26" s="63"/>
      <c r="V26" s="63"/>
      <c r="W26" s="63"/>
      <c r="X26" s="63"/>
      <c r="Y26" s="63"/>
      <c r="Z26" s="63"/>
      <c r="AA26" s="63"/>
      <c r="AB26" s="63"/>
      <c r="AC26" s="63"/>
      <c r="AD26" s="63"/>
      <c r="AE26" s="63"/>
      <c r="AF26" s="63"/>
      <c r="AG26" s="63"/>
    </row>
    <row r="27" spans="1:33" ht="27.75" customHeight="1">
      <c r="A27" s="70" t="s">
        <v>117</v>
      </c>
      <c r="B27" s="70"/>
      <c r="C27" s="70"/>
      <c r="D27" s="70"/>
      <c r="E27" s="71"/>
      <c r="F27" s="44" t="s">
        <v>4</v>
      </c>
      <c r="G27" s="44"/>
      <c r="H27" s="44"/>
      <c r="I27" s="44"/>
      <c r="J27" s="44"/>
      <c r="K27" s="44"/>
      <c r="L27" s="44"/>
      <c r="M27" s="44"/>
      <c r="N27" s="63" t="s">
        <v>40</v>
      </c>
      <c r="O27" s="63"/>
      <c r="P27" s="63"/>
      <c r="Q27" s="63"/>
      <c r="R27" s="63"/>
      <c r="S27" s="63"/>
      <c r="T27" s="63"/>
      <c r="U27" s="63"/>
      <c r="V27" s="63"/>
      <c r="W27" s="63"/>
      <c r="X27" s="63"/>
      <c r="Y27" s="63"/>
      <c r="Z27" s="63"/>
      <c r="AA27" s="63"/>
      <c r="AB27" s="63"/>
      <c r="AC27" s="63"/>
      <c r="AD27" s="63"/>
      <c r="AE27" s="63"/>
      <c r="AF27" s="63"/>
      <c r="AG27" s="63"/>
    </row>
    <row r="28" spans="1:33" ht="27.75" customHeight="1">
      <c r="A28" s="72"/>
      <c r="B28" s="72"/>
      <c r="C28" s="72"/>
      <c r="D28" s="72"/>
      <c r="E28" s="73"/>
      <c r="F28" s="44" t="s">
        <v>38</v>
      </c>
      <c r="G28" s="44"/>
      <c r="H28" s="44"/>
      <c r="I28" s="44"/>
      <c r="J28" s="44"/>
      <c r="K28" s="44"/>
      <c r="L28" s="44"/>
      <c r="M28" s="44"/>
      <c r="N28" s="67">
        <v>29985</v>
      </c>
      <c r="O28" s="68"/>
      <c r="P28" s="68"/>
      <c r="Q28" s="68"/>
      <c r="R28" s="68"/>
      <c r="S28" s="68"/>
      <c r="T28" s="68"/>
      <c r="U28" s="68"/>
      <c r="V28" s="68"/>
      <c r="W28" s="68"/>
      <c r="X28" s="68"/>
      <c r="Y28" s="68"/>
      <c r="Z28" s="68"/>
      <c r="AA28" s="68"/>
      <c r="AB28" s="68"/>
      <c r="AC28" s="68"/>
      <c r="AD28" s="68"/>
      <c r="AE28" s="68"/>
      <c r="AF28" s="68"/>
      <c r="AG28" s="69"/>
    </row>
    <row r="29" ht="27.75" customHeight="1"/>
    <row r="30" spans="1:33" ht="27.75" customHeight="1">
      <c r="A30" s="46" t="s">
        <v>41</v>
      </c>
      <c r="B30" s="47"/>
      <c r="C30" s="47"/>
      <c r="D30" s="47"/>
      <c r="E30" s="66"/>
      <c r="F30" s="44" t="s">
        <v>37</v>
      </c>
      <c r="G30" s="44"/>
      <c r="H30" s="44"/>
      <c r="I30" s="44"/>
      <c r="J30" s="44"/>
      <c r="K30" s="44"/>
      <c r="L30" s="44"/>
      <c r="M30" s="44"/>
      <c r="N30" s="63" t="s">
        <v>42</v>
      </c>
      <c r="O30" s="63"/>
      <c r="P30" s="63"/>
      <c r="Q30" s="63"/>
      <c r="R30" s="63"/>
      <c r="S30" s="63"/>
      <c r="T30" s="63"/>
      <c r="U30" s="63"/>
      <c r="V30" s="63"/>
      <c r="W30" s="63"/>
      <c r="X30" s="63"/>
      <c r="Y30" s="63"/>
      <c r="Z30" s="63"/>
      <c r="AA30" s="63"/>
      <c r="AB30" s="63"/>
      <c r="AC30" s="63"/>
      <c r="AD30" s="63"/>
      <c r="AE30" s="63"/>
      <c r="AF30" s="63"/>
      <c r="AG30" s="63"/>
    </row>
    <row r="31" spans="6:33" ht="27.75" customHeight="1">
      <c r="F31" s="44" t="s">
        <v>4</v>
      </c>
      <c r="G31" s="44"/>
      <c r="H31" s="44"/>
      <c r="I31" s="44"/>
      <c r="J31" s="44"/>
      <c r="K31" s="44"/>
      <c r="L31" s="44"/>
      <c r="M31" s="44"/>
      <c r="N31" s="63" t="s">
        <v>40</v>
      </c>
      <c r="O31" s="63"/>
      <c r="P31" s="63"/>
      <c r="Q31" s="63"/>
      <c r="R31" s="63"/>
      <c r="S31" s="63"/>
      <c r="T31" s="63"/>
      <c r="U31" s="63"/>
      <c r="V31" s="63"/>
      <c r="W31" s="63"/>
      <c r="X31" s="63"/>
      <c r="Y31" s="63"/>
      <c r="Z31" s="63"/>
      <c r="AA31" s="63"/>
      <c r="AB31" s="63"/>
      <c r="AC31" s="63"/>
      <c r="AD31" s="63"/>
      <c r="AE31" s="63"/>
      <c r="AF31" s="63"/>
      <c r="AG31" s="63"/>
    </row>
    <row r="32" spans="6:33" ht="27.75" customHeight="1">
      <c r="F32" s="44" t="s">
        <v>38</v>
      </c>
      <c r="G32" s="44"/>
      <c r="H32" s="44"/>
      <c r="I32" s="44"/>
      <c r="J32" s="44"/>
      <c r="K32" s="44"/>
      <c r="L32" s="44"/>
      <c r="M32" s="44"/>
      <c r="N32" s="67">
        <v>20546</v>
      </c>
      <c r="O32" s="68"/>
      <c r="P32" s="68"/>
      <c r="Q32" s="68"/>
      <c r="R32" s="68"/>
      <c r="S32" s="68"/>
      <c r="T32" s="68"/>
      <c r="U32" s="68"/>
      <c r="V32" s="68"/>
      <c r="W32" s="68"/>
      <c r="X32" s="68"/>
      <c r="Y32" s="68"/>
      <c r="Z32" s="68"/>
      <c r="AA32" s="68"/>
      <c r="AB32" s="68"/>
      <c r="AC32" s="68"/>
      <c r="AD32" s="68"/>
      <c r="AE32" s="68"/>
      <c r="AF32" s="68"/>
      <c r="AG32" s="69"/>
    </row>
    <row r="33" spans="6:33" ht="27.75" customHeight="1">
      <c r="F33" s="44" t="s">
        <v>43</v>
      </c>
      <c r="G33" s="44"/>
      <c r="H33" s="44"/>
      <c r="I33" s="44"/>
      <c r="J33" s="44"/>
      <c r="K33" s="44"/>
      <c r="L33" s="44"/>
      <c r="M33" s="44"/>
      <c r="N33" s="63" t="s">
        <v>113</v>
      </c>
      <c r="O33" s="63"/>
      <c r="P33" s="63"/>
      <c r="Q33" s="63"/>
      <c r="R33" s="63"/>
      <c r="S33" s="63"/>
      <c r="T33" s="63"/>
      <c r="U33" s="63"/>
      <c r="V33" s="63"/>
      <c r="W33" s="63"/>
      <c r="X33" s="63"/>
      <c r="Y33" s="63"/>
      <c r="Z33" s="63"/>
      <c r="AA33" s="63"/>
      <c r="AB33" s="63"/>
      <c r="AC33" s="63"/>
      <c r="AD33" s="63"/>
      <c r="AE33" s="63"/>
      <c r="AF33" s="63"/>
      <c r="AG33" s="63"/>
    </row>
    <row r="34" spans="6:35" ht="27.75" customHeight="1">
      <c r="F34" s="44" t="s">
        <v>44</v>
      </c>
      <c r="G34" s="44"/>
      <c r="H34" s="44"/>
      <c r="I34" s="44"/>
      <c r="J34" s="44"/>
      <c r="K34" s="44"/>
      <c r="L34" s="44"/>
      <c r="M34" s="44"/>
      <c r="N34" s="63" t="s">
        <v>45</v>
      </c>
      <c r="O34" s="63"/>
      <c r="P34" s="63"/>
      <c r="Q34" s="63"/>
      <c r="R34" s="63"/>
      <c r="S34" s="63"/>
      <c r="T34" s="63"/>
      <c r="U34" s="63"/>
      <c r="V34" s="63"/>
      <c r="W34" s="63"/>
      <c r="X34" s="63"/>
      <c r="Y34" s="63"/>
      <c r="Z34" s="63"/>
      <c r="AA34" s="63"/>
      <c r="AB34" s="63"/>
      <c r="AC34" s="63"/>
      <c r="AD34" s="63"/>
      <c r="AE34" s="63"/>
      <c r="AF34" s="63"/>
      <c r="AG34" s="63"/>
      <c r="AI34" t="s">
        <v>45</v>
      </c>
    </row>
    <row r="35" spans="6:35" ht="27.75" customHeight="1">
      <c r="F35" s="64" t="s">
        <v>47</v>
      </c>
      <c r="G35" s="64"/>
      <c r="H35" s="64"/>
      <c r="I35" s="64"/>
      <c r="J35" s="64"/>
      <c r="K35" s="64"/>
      <c r="L35" s="64"/>
      <c r="M35" s="64"/>
      <c r="N35" s="65" t="s">
        <v>48</v>
      </c>
      <c r="O35" s="65"/>
      <c r="P35" s="65"/>
      <c r="Q35" s="65"/>
      <c r="R35" s="65"/>
      <c r="S35" s="65"/>
      <c r="T35" s="65"/>
      <c r="U35" s="65"/>
      <c r="V35" s="65"/>
      <c r="W35" s="65"/>
      <c r="X35" s="65"/>
      <c r="Y35" s="65"/>
      <c r="Z35" s="65"/>
      <c r="AA35" s="65"/>
      <c r="AB35" s="65"/>
      <c r="AC35" s="65"/>
      <c r="AD35" s="65"/>
      <c r="AE35" s="65"/>
      <c r="AF35" s="65"/>
      <c r="AG35" s="65"/>
      <c r="AI35" t="s">
        <v>46</v>
      </c>
    </row>
    <row r="36" spans="6:35" ht="27.75" customHeight="1">
      <c r="F36" s="51" t="s">
        <v>118</v>
      </c>
      <c r="G36" s="51"/>
      <c r="H36" s="51"/>
      <c r="I36" s="51"/>
      <c r="J36" s="51"/>
      <c r="K36" s="51"/>
      <c r="L36" s="51"/>
      <c r="M36" s="51"/>
      <c r="N36" s="52" t="s">
        <v>50</v>
      </c>
      <c r="O36" s="52"/>
      <c r="P36" s="52"/>
      <c r="Q36" s="52"/>
      <c r="R36" s="52"/>
      <c r="S36" s="52"/>
      <c r="T36" s="52"/>
      <c r="U36" s="52"/>
      <c r="V36" s="52"/>
      <c r="W36" s="52"/>
      <c r="X36" s="52"/>
      <c r="Y36" s="52"/>
      <c r="Z36" s="52"/>
      <c r="AA36" s="52"/>
      <c r="AB36" s="52"/>
      <c r="AC36" s="52"/>
      <c r="AD36" s="52"/>
      <c r="AE36" s="52"/>
      <c r="AF36" s="52"/>
      <c r="AG36" s="52"/>
      <c r="AI36" t="s">
        <v>48</v>
      </c>
    </row>
    <row r="37" spans="6:35" ht="27.75" customHeight="1">
      <c r="F37" s="53" t="s">
        <v>119</v>
      </c>
      <c r="G37" s="53"/>
      <c r="H37" s="53"/>
      <c r="I37" s="53"/>
      <c r="J37" s="53"/>
      <c r="K37" s="53"/>
      <c r="L37" s="53"/>
      <c r="M37" s="53"/>
      <c r="N37" s="54">
        <v>1111111</v>
      </c>
      <c r="O37" s="55"/>
      <c r="P37" s="55"/>
      <c r="Q37" s="55"/>
      <c r="R37" s="55"/>
      <c r="S37" s="55"/>
      <c r="T37" s="55"/>
      <c r="U37" s="55"/>
      <c r="V37" s="55"/>
      <c r="W37" s="55"/>
      <c r="X37" s="55"/>
      <c r="Y37" s="55"/>
      <c r="Z37" s="55"/>
      <c r="AA37" s="55"/>
      <c r="AB37" s="55"/>
      <c r="AC37" s="55"/>
      <c r="AD37" s="55"/>
      <c r="AE37" s="55"/>
      <c r="AF37" s="55"/>
      <c r="AG37" s="56"/>
      <c r="AI37" t="s">
        <v>49</v>
      </c>
    </row>
    <row r="38" ht="27.75" customHeight="1"/>
    <row r="39" spans="1:35" ht="27.75" customHeight="1">
      <c r="A39" s="46" t="s">
        <v>51</v>
      </c>
      <c r="B39" s="47"/>
      <c r="C39" s="47"/>
      <c r="D39" s="47"/>
      <c r="E39" s="47"/>
      <c r="F39" s="61" t="s">
        <v>52</v>
      </c>
      <c r="G39" s="61"/>
      <c r="H39" s="61"/>
      <c r="I39" s="61"/>
      <c r="J39" s="62" t="s">
        <v>53</v>
      </c>
      <c r="K39" s="62"/>
      <c r="L39" s="62"/>
      <c r="M39" s="62"/>
      <c r="N39" s="62"/>
      <c r="O39" s="62"/>
      <c r="P39" s="62"/>
      <c r="Q39" s="62"/>
      <c r="R39" s="62"/>
      <c r="S39" s="62"/>
      <c r="T39" s="62"/>
      <c r="U39" s="62"/>
      <c r="V39" s="62"/>
      <c r="W39" s="62"/>
      <c r="X39" s="62"/>
      <c r="Y39" s="62"/>
      <c r="Z39" s="62"/>
      <c r="AA39" s="62"/>
      <c r="AB39" s="62"/>
      <c r="AC39" s="62"/>
      <c r="AD39" s="62"/>
      <c r="AE39" s="62"/>
      <c r="AF39" s="62"/>
      <c r="AG39" s="62"/>
      <c r="AI39" t="s">
        <v>48</v>
      </c>
    </row>
    <row r="40" spans="1:35" ht="27.75" customHeight="1">
      <c r="A40" s="57" t="s">
        <v>59</v>
      </c>
      <c r="B40" s="57"/>
      <c r="C40" s="57"/>
      <c r="D40" s="57"/>
      <c r="E40" s="58"/>
      <c r="F40" s="39" t="s">
        <v>49</v>
      </c>
      <c r="G40" s="39"/>
      <c r="H40" s="39"/>
      <c r="I40" s="39"/>
      <c r="J40" s="44" t="s">
        <v>129</v>
      </c>
      <c r="K40" s="45"/>
      <c r="L40" s="45"/>
      <c r="M40" s="45"/>
      <c r="N40" s="45"/>
      <c r="O40" s="45"/>
      <c r="P40" s="45"/>
      <c r="Q40" s="45"/>
      <c r="R40" s="45"/>
      <c r="S40" s="45"/>
      <c r="T40" s="45"/>
      <c r="U40" s="45"/>
      <c r="V40" s="45"/>
      <c r="W40" s="45"/>
      <c r="X40" s="45"/>
      <c r="Y40" s="45"/>
      <c r="Z40" s="45"/>
      <c r="AA40" s="45"/>
      <c r="AB40" s="45"/>
      <c r="AC40" s="45"/>
      <c r="AD40" s="45"/>
      <c r="AE40" s="45"/>
      <c r="AF40" s="45"/>
      <c r="AG40" s="45"/>
      <c r="AI40" t="s">
        <v>49</v>
      </c>
    </row>
    <row r="41" spans="1:33" ht="27.75" customHeight="1">
      <c r="A41" s="59"/>
      <c r="B41" s="59"/>
      <c r="C41" s="59"/>
      <c r="D41" s="59"/>
      <c r="E41" s="60"/>
      <c r="F41" s="39" t="s">
        <v>48</v>
      </c>
      <c r="G41" s="39"/>
      <c r="H41" s="39"/>
      <c r="I41" s="39"/>
      <c r="J41" s="44" t="s">
        <v>54</v>
      </c>
      <c r="K41" s="45"/>
      <c r="L41" s="45"/>
      <c r="M41" s="45"/>
      <c r="N41" s="45"/>
      <c r="O41" s="45"/>
      <c r="P41" s="45"/>
      <c r="Q41" s="45"/>
      <c r="R41" s="45"/>
      <c r="S41" s="45"/>
      <c r="T41" s="45"/>
      <c r="U41" s="45"/>
      <c r="V41" s="45"/>
      <c r="W41" s="45"/>
      <c r="X41" s="45"/>
      <c r="Y41" s="45"/>
      <c r="Z41" s="45"/>
      <c r="AA41" s="45"/>
      <c r="AB41" s="45"/>
      <c r="AC41" s="45"/>
      <c r="AD41" s="45"/>
      <c r="AE41" s="45"/>
      <c r="AF41" s="45"/>
      <c r="AG41" s="45"/>
    </row>
    <row r="42" spans="6:33" ht="27.75" customHeight="1">
      <c r="F42" s="39" t="s">
        <v>48</v>
      </c>
      <c r="G42" s="39"/>
      <c r="H42" s="39"/>
      <c r="I42" s="39"/>
      <c r="J42" s="44" t="s">
        <v>55</v>
      </c>
      <c r="K42" s="45"/>
      <c r="L42" s="45"/>
      <c r="M42" s="45"/>
      <c r="N42" s="45"/>
      <c r="O42" s="45"/>
      <c r="P42" s="45"/>
      <c r="Q42" s="45"/>
      <c r="R42" s="45"/>
      <c r="S42" s="45"/>
      <c r="T42" s="45"/>
      <c r="U42" s="45"/>
      <c r="V42" s="45"/>
      <c r="W42" s="45"/>
      <c r="X42" s="45"/>
      <c r="Y42" s="45"/>
      <c r="Z42" s="45"/>
      <c r="AA42" s="45"/>
      <c r="AB42" s="45"/>
      <c r="AC42" s="45"/>
      <c r="AD42" s="45"/>
      <c r="AE42" s="45"/>
      <c r="AF42" s="45"/>
      <c r="AG42" s="45"/>
    </row>
    <row r="43" spans="6:33" ht="27.75" customHeight="1">
      <c r="F43" s="39" t="s">
        <v>48</v>
      </c>
      <c r="G43" s="39"/>
      <c r="H43" s="39"/>
      <c r="I43" s="39"/>
      <c r="J43" s="44" t="s">
        <v>56</v>
      </c>
      <c r="K43" s="45"/>
      <c r="L43" s="45"/>
      <c r="M43" s="45"/>
      <c r="N43" s="45"/>
      <c r="O43" s="45"/>
      <c r="P43" s="45"/>
      <c r="Q43" s="45"/>
      <c r="R43" s="45"/>
      <c r="S43" s="45"/>
      <c r="T43" s="45"/>
      <c r="U43" s="45"/>
      <c r="V43" s="45"/>
      <c r="W43" s="45"/>
      <c r="X43" s="45"/>
      <c r="Y43" s="45"/>
      <c r="Z43" s="45"/>
      <c r="AA43" s="45"/>
      <c r="AB43" s="45"/>
      <c r="AC43" s="45"/>
      <c r="AD43" s="45"/>
      <c r="AE43" s="45"/>
      <c r="AF43" s="45"/>
      <c r="AG43" s="45"/>
    </row>
    <row r="44" spans="6:33" ht="27.75" customHeight="1">
      <c r="F44" s="39" t="s">
        <v>48</v>
      </c>
      <c r="G44" s="39"/>
      <c r="H44" s="39"/>
      <c r="I44" s="39"/>
      <c r="J44" s="44" t="s">
        <v>57</v>
      </c>
      <c r="K44" s="45"/>
      <c r="L44" s="45"/>
      <c r="M44" s="45"/>
      <c r="N44" s="45"/>
      <c r="O44" s="45"/>
      <c r="P44" s="45"/>
      <c r="Q44" s="45"/>
      <c r="R44" s="45"/>
      <c r="S44" s="45"/>
      <c r="T44" s="45"/>
      <c r="U44" s="45"/>
      <c r="V44" s="45"/>
      <c r="W44" s="45"/>
      <c r="X44" s="45"/>
      <c r="Y44" s="45"/>
      <c r="Z44" s="45"/>
      <c r="AA44" s="45"/>
      <c r="AB44" s="45"/>
      <c r="AC44" s="45"/>
      <c r="AD44" s="45"/>
      <c r="AE44" s="45"/>
      <c r="AF44" s="45"/>
      <c r="AG44" s="45"/>
    </row>
    <row r="45" spans="6:33" ht="27.75" customHeight="1">
      <c r="F45" s="39" t="s">
        <v>49</v>
      </c>
      <c r="G45" s="39"/>
      <c r="H45" s="39"/>
      <c r="I45" s="39"/>
      <c r="J45" s="44" t="s">
        <v>58</v>
      </c>
      <c r="K45" s="45"/>
      <c r="L45" s="45"/>
      <c r="M45" s="45"/>
      <c r="N45" s="45"/>
      <c r="O45" s="45"/>
      <c r="P45" s="45"/>
      <c r="Q45" s="45"/>
      <c r="R45" s="45"/>
      <c r="S45" s="45"/>
      <c r="T45" s="45"/>
      <c r="U45" s="45"/>
      <c r="V45" s="45"/>
      <c r="W45" s="45"/>
      <c r="X45" s="45"/>
      <c r="Y45" s="45"/>
      <c r="Z45" s="45"/>
      <c r="AA45" s="45"/>
      <c r="AB45" s="45"/>
      <c r="AC45" s="45"/>
      <c r="AD45" s="45"/>
      <c r="AE45" s="45"/>
      <c r="AF45" s="45"/>
      <c r="AG45" s="45"/>
    </row>
    <row r="46" spans="6:33" ht="27.75" customHeight="1">
      <c r="F46" s="39" t="s">
        <v>49</v>
      </c>
      <c r="G46" s="39"/>
      <c r="H46" s="39"/>
      <c r="I46" s="39"/>
      <c r="J46" s="40"/>
      <c r="K46" s="41"/>
      <c r="L46" s="41"/>
      <c r="M46" s="41"/>
      <c r="N46" s="41"/>
      <c r="O46" s="41"/>
      <c r="P46" s="41"/>
      <c r="Q46" s="41"/>
      <c r="R46" s="41"/>
      <c r="S46" s="41"/>
      <c r="T46" s="41"/>
      <c r="U46" s="41"/>
      <c r="V46" s="41"/>
      <c r="W46" s="41"/>
      <c r="X46" s="41"/>
      <c r="Y46" s="41"/>
      <c r="Z46" s="41"/>
      <c r="AA46" s="41"/>
      <c r="AB46" s="41"/>
      <c r="AC46" s="41"/>
      <c r="AD46" s="41"/>
      <c r="AE46" s="41"/>
      <c r="AF46" s="41"/>
      <c r="AG46" s="42"/>
    </row>
    <row r="47" spans="6:33" ht="27.75" customHeight="1">
      <c r="F47" s="39" t="s">
        <v>49</v>
      </c>
      <c r="G47" s="39"/>
      <c r="H47" s="39"/>
      <c r="I47" s="39"/>
      <c r="J47" s="40"/>
      <c r="K47" s="41"/>
      <c r="L47" s="41"/>
      <c r="M47" s="41"/>
      <c r="N47" s="41"/>
      <c r="O47" s="41"/>
      <c r="P47" s="41"/>
      <c r="Q47" s="41"/>
      <c r="R47" s="41"/>
      <c r="S47" s="41"/>
      <c r="T47" s="41"/>
      <c r="U47" s="41"/>
      <c r="V47" s="41"/>
      <c r="W47" s="41"/>
      <c r="X47" s="41"/>
      <c r="Y47" s="41"/>
      <c r="Z47" s="41"/>
      <c r="AA47" s="41"/>
      <c r="AB47" s="41"/>
      <c r="AC47" s="41"/>
      <c r="AD47" s="41"/>
      <c r="AE47" s="41"/>
      <c r="AF47" s="41"/>
      <c r="AG47" s="42"/>
    </row>
    <row r="48" ht="27.75" customHeight="1"/>
    <row r="49" ht="27.75" customHeight="1"/>
    <row r="50" ht="27.75" customHeight="1"/>
    <row r="51" ht="27.75" customHeight="1"/>
    <row r="52" ht="27.75" customHeight="1"/>
    <row r="53" ht="27.75" customHeight="1"/>
    <row r="54" ht="27.75" customHeight="1"/>
    <row r="55" ht="27.75" customHeight="1"/>
    <row r="56" ht="27.75" customHeight="1"/>
    <row r="57" ht="27.75" customHeight="1"/>
    <row r="58" ht="27.75" customHeight="1"/>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7.75"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row r="80" ht="27.75" customHeight="1"/>
    <row r="81" ht="27.75" customHeight="1"/>
    <row r="82" ht="27.75" customHeight="1"/>
    <row r="83" ht="27.75" customHeight="1"/>
    <row r="84" ht="27.75" customHeight="1"/>
    <row r="85" ht="27.75" customHeight="1"/>
    <row r="86" ht="27.75" customHeight="1"/>
    <row r="87" ht="27.75" customHeight="1"/>
    <row r="88" ht="27.75" customHeight="1"/>
    <row r="89" ht="27.75" customHeight="1"/>
    <row r="90" ht="27.75" customHeight="1"/>
    <row r="91" ht="27.75" customHeight="1"/>
    <row r="92" ht="27.75" customHeight="1"/>
    <row r="93" ht="27.75" customHeight="1"/>
    <row r="94" ht="27.75" customHeight="1"/>
    <row r="95" ht="27.75" customHeight="1"/>
    <row r="96" ht="27.75" customHeight="1"/>
    <row r="97" ht="27.75" customHeight="1"/>
    <row r="98" ht="27.75" customHeight="1"/>
    <row r="99" ht="27.75" customHeight="1"/>
    <row r="100" ht="27.75" customHeight="1"/>
    <row r="101" ht="27.75" customHeight="1"/>
    <row r="102" ht="27.75" customHeight="1"/>
    <row r="103" ht="27.75" customHeight="1"/>
    <row r="104" ht="27.75" customHeight="1"/>
    <row r="105" ht="27.75" customHeight="1"/>
    <row r="106" ht="27.75" customHeight="1"/>
    <row r="107" ht="27.75" customHeight="1"/>
    <row r="108" ht="27.75" customHeight="1"/>
    <row r="109" ht="27.75" customHeight="1"/>
    <row r="110" ht="27.75" customHeight="1"/>
    <row r="111" ht="27.75" customHeight="1"/>
    <row r="112" ht="27.75" customHeight="1"/>
    <row r="113" ht="27.75" customHeight="1"/>
    <row r="114" ht="27.75" customHeight="1"/>
    <row r="115" ht="27.75" customHeight="1"/>
    <row r="116" ht="27.75" customHeight="1"/>
    <row r="117" ht="27.75" customHeight="1"/>
    <row r="118" ht="27.75" customHeight="1"/>
    <row r="119" ht="27.75" customHeight="1"/>
    <row r="120" ht="27.75" customHeight="1"/>
    <row r="121" ht="27.75" customHeight="1"/>
    <row r="122" ht="27.75" customHeight="1"/>
    <row r="123" ht="27.75" customHeight="1"/>
    <row r="124" ht="27.75" customHeight="1"/>
    <row r="125" ht="27.75" customHeight="1"/>
    <row r="126" ht="27.75" customHeight="1"/>
    <row r="127" ht="27.75" customHeight="1"/>
    <row r="128" ht="27.75" customHeight="1"/>
    <row r="129" ht="27.75" customHeight="1"/>
    <row r="130" ht="27.75" customHeight="1"/>
    <row r="131" ht="27.75" customHeight="1"/>
    <row r="132" ht="27.75" customHeight="1"/>
    <row r="133" ht="27.75" customHeight="1"/>
    <row r="134" ht="27.75" customHeight="1"/>
    <row r="135" ht="27.75" customHeight="1"/>
    <row r="136" ht="27.75" customHeight="1"/>
    <row r="137" ht="27.75" customHeight="1"/>
    <row r="138" ht="27.75" customHeight="1"/>
    <row r="139" ht="27.75" customHeight="1"/>
    <row r="140" ht="27.75" customHeight="1"/>
    <row r="141" ht="27.75" customHeight="1"/>
    <row r="142" ht="27.75" customHeight="1"/>
    <row r="143" ht="27.75" customHeight="1"/>
    <row r="144" ht="27.75" customHeight="1"/>
    <row r="145" ht="27.75" customHeight="1"/>
    <row r="146" ht="27.75" customHeight="1"/>
    <row r="147" ht="27.75" customHeight="1"/>
    <row r="148" ht="27.75" customHeight="1"/>
    <row r="149" ht="27.75" customHeight="1"/>
    <row r="150" ht="27.75" customHeight="1"/>
    <row r="151" ht="27.75" customHeight="1"/>
    <row r="152" ht="27.75" customHeight="1"/>
    <row r="153" ht="27.75" customHeight="1"/>
    <row r="154" ht="27.75" customHeight="1"/>
    <row r="155" ht="27.75" customHeight="1"/>
    <row r="156" ht="27.75" customHeight="1"/>
    <row r="157" ht="27.75" customHeight="1"/>
    <row r="158" ht="27.75" customHeight="1"/>
    <row r="159" ht="27.75" customHeight="1"/>
    <row r="160" ht="27.75" customHeight="1"/>
    <row r="161" ht="27.75" customHeight="1"/>
    <row r="162" ht="27.75" customHeight="1"/>
    <row r="163" ht="27.75" customHeight="1"/>
    <row r="164" ht="27.75" customHeight="1"/>
    <row r="165" ht="27.75" customHeight="1"/>
    <row r="166" ht="27.75" customHeight="1"/>
    <row r="167" ht="27.75" customHeight="1"/>
    <row r="168" ht="27.75" customHeight="1"/>
    <row r="169" ht="27.75" customHeight="1"/>
    <row r="170" ht="27.75" customHeight="1"/>
    <row r="171" ht="27.75" customHeight="1"/>
    <row r="172" ht="27.75" customHeight="1"/>
    <row r="173" ht="27.75" customHeight="1"/>
    <row r="174" ht="27.75" customHeight="1"/>
    <row r="175" ht="27.75" customHeight="1"/>
    <row r="176" ht="27.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4.75" customHeight="1"/>
    <row r="317" ht="24.75" customHeight="1"/>
    <row r="318" ht="24.75" customHeight="1"/>
    <row r="319" ht="24.75" customHeight="1"/>
    <row r="320" ht="24.75" customHeight="1"/>
    <row r="321" ht="24.75" customHeight="1"/>
    <row r="322" ht="24.75" customHeight="1"/>
    <row r="323" ht="24.75" customHeight="1"/>
    <row r="324" ht="24.75" customHeight="1"/>
    <row r="325" ht="24.75" customHeight="1"/>
    <row r="326" ht="24.7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4.75" customHeight="1"/>
    <row r="352" ht="24.75" customHeight="1"/>
    <row r="353" ht="24.75" customHeight="1"/>
    <row r="354" ht="24.75" customHeight="1"/>
    <row r="355" ht="24.75" customHeight="1"/>
    <row r="356" ht="24.75" customHeight="1"/>
    <row r="357" ht="24.75" customHeight="1"/>
    <row r="358" ht="24.75" customHeight="1"/>
    <row r="359" ht="24.75" customHeight="1"/>
    <row r="360" ht="24.75" customHeight="1"/>
    <row r="361" ht="24.75" customHeight="1"/>
    <row r="362" ht="24.75" customHeight="1"/>
    <row r="363" ht="24.75" customHeight="1"/>
    <row r="364" ht="24.75" customHeight="1"/>
    <row r="365" ht="24.75" customHeight="1"/>
    <row r="366" ht="24.75" customHeight="1"/>
    <row r="367" ht="24.75" customHeight="1"/>
    <row r="368" ht="24.75" customHeight="1"/>
    <row r="369" ht="24.75" customHeight="1"/>
    <row r="370" ht="24.75" customHeight="1"/>
    <row r="371" ht="15" customHeight="1"/>
    <row r="372" ht="15" customHeight="1"/>
    <row r="373" ht="15" customHeight="1"/>
    <row r="374" ht="15" customHeight="1"/>
    <row r="375" ht="15" customHeight="1"/>
    <row r="376" ht="15" customHeight="1"/>
    <row r="377" ht="15" customHeight="1"/>
    <row r="378" ht="15" customHeight="1"/>
  </sheetData>
  <sheetProtection sheet="1"/>
  <mergeCells count="83">
    <mergeCell ref="N23:AG23"/>
    <mergeCell ref="A19:E19"/>
    <mergeCell ref="F19:M19"/>
    <mergeCell ref="N19:AG19"/>
    <mergeCell ref="F20:M20"/>
    <mergeCell ref="N20:AG20"/>
    <mergeCell ref="A25:AG25"/>
    <mergeCell ref="A22:E22"/>
    <mergeCell ref="F22:M22"/>
    <mergeCell ref="N22:AG22"/>
    <mergeCell ref="F23:M23"/>
    <mergeCell ref="F12:M12"/>
    <mergeCell ref="N12:AG12"/>
    <mergeCell ref="F13:M13"/>
    <mergeCell ref="N13:AG13"/>
    <mergeCell ref="A12:E12"/>
    <mergeCell ref="F14:M14"/>
    <mergeCell ref="N14:U14"/>
    <mergeCell ref="V14:X14"/>
    <mergeCell ref="Y14:AG14"/>
    <mergeCell ref="F10:M10"/>
    <mergeCell ref="N7:AG7"/>
    <mergeCell ref="N8:AG8"/>
    <mergeCell ref="N9:AG9"/>
    <mergeCell ref="N10:AG10"/>
    <mergeCell ref="F9:M9"/>
    <mergeCell ref="A7:E7"/>
    <mergeCell ref="A1:AG1"/>
    <mergeCell ref="A2:AG2"/>
    <mergeCell ref="A6:AG6"/>
    <mergeCell ref="F7:M7"/>
    <mergeCell ref="F8:M8"/>
    <mergeCell ref="A3:AG3"/>
    <mergeCell ref="A5:AG5"/>
    <mergeCell ref="A26:E26"/>
    <mergeCell ref="F26:M26"/>
    <mergeCell ref="N26:AG26"/>
    <mergeCell ref="F27:M27"/>
    <mergeCell ref="N27:AG27"/>
    <mergeCell ref="F28:M28"/>
    <mergeCell ref="N28:AG28"/>
    <mergeCell ref="A27:E28"/>
    <mergeCell ref="A30:E30"/>
    <mergeCell ref="F30:M30"/>
    <mergeCell ref="N30:AG30"/>
    <mergeCell ref="F31:M31"/>
    <mergeCell ref="N31:AG31"/>
    <mergeCell ref="F32:M32"/>
    <mergeCell ref="N32:AG32"/>
    <mergeCell ref="F33:M33"/>
    <mergeCell ref="N33:AG33"/>
    <mergeCell ref="F34:M34"/>
    <mergeCell ref="N34:AG34"/>
    <mergeCell ref="F35:M35"/>
    <mergeCell ref="N35:AG35"/>
    <mergeCell ref="F43:I43"/>
    <mergeCell ref="J43:AG43"/>
    <mergeCell ref="A39:E39"/>
    <mergeCell ref="A40:E41"/>
    <mergeCell ref="F39:I39"/>
    <mergeCell ref="J39:AG39"/>
    <mergeCell ref="F40:I40"/>
    <mergeCell ref="J40:AG40"/>
    <mergeCell ref="A16:E16"/>
    <mergeCell ref="F16:AG16"/>
    <mergeCell ref="F41:I41"/>
    <mergeCell ref="J41:AG41"/>
    <mergeCell ref="F42:I42"/>
    <mergeCell ref="J42:AG42"/>
    <mergeCell ref="F36:M36"/>
    <mergeCell ref="N36:AG36"/>
    <mergeCell ref="F37:M37"/>
    <mergeCell ref="N37:AG37"/>
    <mergeCell ref="F17:AG17"/>
    <mergeCell ref="F46:I46"/>
    <mergeCell ref="J46:AG46"/>
    <mergeCell ref="F47:I47"/>
    <mergeCell ref="J47:AG47"/>
    <mergeCell ref="A4:AG4"/>
    <mergeCell ref="F44:I44"/>
    <mergeCell ref="J44:AG44"/>
    <mergeCell ref="F45:I45"/>
    <mergeCell ref="J45:AG45"/>
  </mergeCells>
  <dataValidations count="5">
    <dataValidation type="list" allowBlank="1" showInputMessage="1" showErrorMessage="1" sqref="F17:AG17">
      <formula1>$AJ$17:$AJ$19</formula1>
    </dataValidation>
    <dataValidation allowBlank="1" showInputMessage="1" showErrorMessage="1" imeMode="off" sqref="N19:AG20 Y14:AG14 N22:AG23"/>
    <dataValidation type="list" allowBlank="1" showInputMessage="1" showErrorMessage="1" sqref="N34:AG34">
      <formula1>$AI$34:$AI$35</formula1>
    </dataValidation>
    <dataValidation type="list" allowBlank="1" showInputMessage="1" showErrorMessage="1" sqref="N35:AG35">
      <formula1>$AI$36:$AI$37</formula1>
    </dataValidation>
    <dataValidation type="list" allowBlank="1" showInputMessage="1" showErrorMessage="1" sqref="F40:I47">
      <formula1>$AI$39:$AI$40</formula1>
    </dataValidation>
  </dataValidations>
  <printOptions horizontalCentered="1"/>
  <pageMargins left="0.7874015748031497" right="0.7874015748031497" top="0.7874015748031497" bottom="0.7874015748031497"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O28"/>
  <sheetViews>
    <sheetView zoomScale="80" zoomScaleNormal="80" zoomScalePageLayoutView="0" workbookViewId="0" topLeftCell="A1">
      <selection activeCell="A4" sqref="A4:O4"/>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30" customHeight="1">
      <c r="A1" s="110" t="s">
        <v>94</v>
      </c>
      <c r="B1" s="110"/>
      <c r="C1" s="110"/>
      <c r="D1" s="110"/>
      <c r="E1" s="110"/>
      <c r="F1" s="110"/>
      <c r="G1" s="110"/>
      <c r="H1" s="110"/>
      <c r="I1" s="110"/>
      <c r="J1" s="110"/>
      <c r="K1" s="110"/>
      <c r="L1" s="110"/>
      <c r="M1" s="110"/>
      <c r="N1" s="110"/>
      <c r="O1" s="110"/>
    </row>
    <row r="2" spans="1:15" ht="30" customHeight="1">
      <c r="A2" s="111" t="s">
        <v>95</v>
      </c>
      <c r="B2" s="111"/>
      <c r="C2" s="111"/>
      <c r="D2" s="111"/>
      <c r="E2" s="111"/>
      <c r="F2" s="111"/>
      <c r="G2" s="111"/>
      <c r="H2" s="111"/>
      <c r="I2" s="111"/>
      <c r="J2" s="111"/>
      <c r="K2" s="111"/>
      <c r="L2" s="111"/>
      <c r="M2" s="111"/>
      <c r="N2" s="111"/>
      <c r="O2" s="111"/>
    </row>
    <row r="3" ht="30" customHeight="1"/>
    <row r="4" spans="1:15" ht="30" customHeight="1">
      <c r="A4" s="112">
        <f ca="1">TODAY()</f>
        <v>44313</v>
      </c>
      <c r="B4" s="112"/>
      <c r="C4" s="112"/>
      <c r="D4" s="112"/>
      <c r="E4" s="112"/>
      <c r="F4" s="112"/>
      <c r="G4" s="112"/>
      <c r="H4" s="112"/>
      <c r="I4" s="112"/>
      <c r="J4" s="112"/>
      <c r="K4" s="112"/>
      <c r="L4" s="112"/>
      <c r="M4" s="112"/>
      <c r="N4" s="112"/>
      <c r="O4" s="112"/>
    </row>
    <row r="5" ht="30" customHeight="1"/>
    <row r="6" spans="1:15" ht="30" customHeight="1">
      <c r="A6" s="110" t="str">
        <f>'初度入札書'!A7</f>
        <v>　東総広域水道企業団</v>
      </c>
      <c r="B6" s="110"/>
      <c r="C6" s="110"/>
      <c r="D6" s="110"/>
      <c r="E6" s="110"/>
      <c r="F6" s="110"/>
      <c r="G6" s="110"/>
      <c r="H6" s="110"/>
      <c r="I6" s="110"/>
      <c r="J6" s="110"/>
      <c r="K6" s="110"/>
      <c r="L6" s="110"/>
      <c r="M6" s="110"/>
      <c r="N6" s="110"/>
      <c r="O6" s="110"/>
    </row>
    <row r="7" spans="1:15" ht="30" customHeight="1">
      <c r="A7" s="110" t="str">
        <f>'初度入札書'!A8</f>
        <v>　　企業長　越　川　信　一　　様</v>
      </c>
      <c r="B7" s="110"/>
      <c r="C7" s="110"/>
      <c r="D7" s="110"/>
      <c r="E7" s="110"/>
      <c r="F7" s="110"/>
      <c r="G7" s="110"/>
      <c r="H7" s="110"/>
      <c r="I7" s="110"/>
      <c r="J7" s="110"/>
      <c r="K7" s="110"/>
      <c r="L7" s="110"/>
      <c r="M7" s="110"/>
      <c r="N7" s="110"/>
      <c r="O7" s="110"/>
    </row>
    <row r="8" ht="30" customHeight="1"/>
    <row r="9" spans="5:15" ht="30" customHeight="1">
      <c r="E9" s="113" t="str">
        <f>'初度入札書'!E10</f>
        <v>住　　　　所</v>
      </c>
      <c r="F9" s="113"/>
      <c r="G9" s="113"/>
      <c r="H9" s="114" t="str">
        <f>'入力シート'!N7</f>
        <v>香取郡東庄町笹川ろ１番地</v>
      </c>
      <c r="I9" s="114"/>
      <c r="J9" s="114"/>
      <c r="K9" s="114"/>
      <c r="L9" s="114"/>
      <c r="M9" s="114"/>
      <c r="N9" s="114"/>
      <c r="O9" s="115"/>
    </row>
    <row r="10" spans="5:15" ht="30" customHeight="1">
      <c r="E10" s="113" t="str">
        <f>'初度入札書'!E11</f>
        <v>商号又は名称</v>
      </c>
      <c r="F10" s="113"/>
      <c r="G10" s="113"/>
      <c r="H10" s="114" t="str">
        <f>'入力シート'!N8</f>
        <v>株式会社東総広域</v>
      </c>
      <c r="I10" s="114"/>
      <c r="J10" s="114"/>
      <c r="K10" s="114"/>
      <c r="L10" s="114"/>
      <c r="M10" s="114"/>
      <c r="N10" s="114"/>
      <c r="O10" s="115"/>
    </row>
    <row r="11" spans="5:15" ht="30" customHeight="1">
      <c r="E11" s="116" t="str">
        <f>'初度入札書'!E12</f>
        <v>代表者職氏名</v>
      </c>
      <c r="F11" s="113"/>
      <c r="G11" s="113"/>
      <c r="H11" s="117" t="str">
        <f>"　"&amp;'入力シート'!N9</f>
        <v>　代表取締役　東　総　太　郎</v>
      </c>
      <c r="I11" s="117"/>
      <c r="J11" s="117"/>
      <c r="K11" s="117"/>
      <c r="L11" s="117"/>
      <c r="M11" s="117"/>
      <c r="N11" s="118"/>
      <c r="O11" s="5" t="s">
        <v>7</v>
      </c>
    </row>
    <row r="12" ht="30" customHeight="1"/>
    <row r="13" spans="1:15" ht="19.5" customHeight="1">
      <c r="A13" s="119" t="s">
        <v>96</v>
      </c>
      <c r="B13" s="119"/>
      <c r="C13" s="119"/>
      <c r="D13" s="119"/>
      <c r="E13" s="119"/>
      <c r="F13" s="119"/>
      <c r="G13" s="119"/>
      <c r="H13" s="119"/>
      <c r="I13" s="119"/>
      <c r="J13" s="119"/>
      <c r="K13" s="119"/>
      <c r="L13" s="119"/>
      <c r="M13" s="119"/>
      <c r="N13" s="119"/>
      <c r="O13" s="119"/>
    </row>
    <row r="14" spans="1:15" ht="19.5" customHeight="1">
      <c r="A14" s="119"/>
      <c r="B14" s="119"/>
      <c r="C14" s="119"/>
      <c r="D14" s="119"/>
      <c r="E14" s="119"/>
      <c r="F14" s="119"/>
      <c r="G14" s="119"/>
      <c r="H14" s="119"/>
      <c r="I14" s="119"/>
      <c r="J14" s="119"/>
      <c r="K14" s="119"/>
      <c r="L14" s="119"/>
      <c r="M14" s="119"/>
      <c r="N14" s="119"/>
      <c r="O14" s="119"/>
    </row>
    <row r="15" spans="1:15" ht="39.75" customHeight="1">
      <c r="A15" s="113" t="s">
        <v>8</v>
      </c>
      <c r="B15" s="113"/>
      <c r="C15" s="113"/>
      <c r="D15" s="113"/>
      <c r="E15" s="113"/>
      <c r="F15" s="113"/>
      <c r="G15" s="113"/>
      <c r="H15" s="113"/>
      <c r="I15" s="113"/>
      <c r="J15" s="113"/>
      <c r="K15" s="113"/>
      <c r="L15" s="113"/>
      <c r="M15" s="113"/>
      <c r="N15" s="113"/>
      <c r="O15" s="113"/>
    </row>
    <row r="16" spans="1:15" ht="39.75" customHeight="1">
      <c r="A16" s="89" t="str">
        <f>'入力シート'!F12</f>
        <v>工事（委託業務）名</v>
      </c>
      <c r="B16" s="90"/>
      <c r="C16" s="91"/>
      <c r="D16" s="92" t="str">
        <f>'入力シート'!N12</f>
        <v>○○○○○○○○○○○○工事（第○○工区）</v>
      </c>
      <c r="E16" s="93"/>
      <c r="F16" s="93"/>
      <c r="G16" s="93"/>
      <c r="H16" s="93"/>
      <c r="I16" s="93"/>
      <c r="J16" s="93"/>
      <c r="K16" s="93"/>
      <c r="L16" s="93"/>
      <c r="M16" s="93"/>
      <c r="N16" s="93"/>
      <c r="O16" s="94"/>
    </row>
    <row r="17" spans="1:15" ht="39.75" customHeight="1">
      <c r="A17" s="95" t="str">
        <f>'入力シート'!F13</f>
        <v>工事（履行）場所</v>
      </c>
      <c r="B17" s="96"/>
      <c r="C17" s="97"/>
      <c r="D17" s="92" t="str">
        <f>'入力シート'!N13</f>
        <v>香取郡東庄町笹川ろ１番地</v>
      </c>
      <c r="E17" s="93"/>
      <c r="F17" s="93"/>
      <c r="G17" s="93"/>
      <c r="H17" s="93"/>
      <c r="I17" s="93"/>
      <c r="J17" s="93"/>
      <c r="K17" s="93"/>
      <c r="L17" s="93"/>
      <c r="M17" s="93"/>
      <c r="N17" s="93"/>
      <c r="O17" s="94"/>
    </row>
    <row r="18" spans="1:15" ht="39.75" customHeight="1" hidden="1">
      <c r="A18" s="95"/>
      <c r="B18" s="96"/>
      <c r="C18" s="97"/>
      <c r="D18" s="98">
        <f>'入力シート'!N20</f>
        <v>100000000</v>
      </c>
      <c r="E18" s="99"/>
      <c r="F18" s="99"/>
      <c r="G18" s="99"/>
      <c r="H18" s="99"/>
      <c r="I18" s="99"/>
      <c r="J18" s="99"/>
      <c r="K18" s="99"/>
      <c r="L18" s="99"/>
      <c r="M18" s="99"/>
      <c r="N18" s="99"/>
      <c r="O18" s="100"/>
    </row>
    <row r="19" spans="1:15" ht="18" customHeight="1">
      <c r="A19" s="101" t="s">
        <v>97</v>
      </c>
      <c r="B19" s="102"/>
      <c r="C19" s="103"/>
      <c r="D19" s="29" t="str">
        <f>IF('入力シート'!F17='入力シート'!AJ18,"■","□")</f>
        <v>□</v>
      </c>
      <c r="E19" s="25" t="s">
        <v>98</v>
      </c>
      <c r="F19" s="25"/>
      <c r="G19" s="25"/>
      <c r="H19" s="25"/>
      <c r="I19" s="25"/>
      <c r="J19" s="25"/>
      <c r="K19" s="25"/>
      <c r="L19" s="25"/>
      <c r="M19" s="25"/>
      <c r="N19" s="25"/>
      <c r="O19" s="26"/>
    </row>
    <row r="20" spans="1:15" ht="18" customHeight="1">
      <c r="A20" s="104"/>
      <c r="B20" s="105"/>
      <c r="C20" s="106"/>
      <c r="D20" s="30" t="str">
        <f>IF('入力シート'!F17='入力シート'!AJ19,"■","□")</f>
        <v>□</v>
      </c>
      <c r="E20" s="27" t="s">
        <v>99</v>
      </c>
      <c r="F20" s="27"/>
      <c r="G20" s="27"/>
      <c r="H20" s="27"/>
      <c r="I20" s="27"/>
      <c r="J20" s="27"/>
      <c r="K20" s="27"/>
      <c r="L20" s="27"/>
      <c r="M20" s="27"/>
      <c r="N20" s="27"/>
      <c r="O20" s="28"/>
    </row>
    <row r="21" ht="30" customHeight="1">
      <c r="A21" s="31" t="s">
        <v>100</v>
      </c>
    </row>
    <row r="22" ht="30" customHeight="1"/>
    <row r="23" ht="30" customHeight="1"/>
    <row r="24" ht="30" customHeight="1"/>
    <row r="25" ht="30" customHeight="1"/>
    <row r="26" spans="1:14" ht="30" customHeight="1">
      <c r="A26" s="107" t="s">
        <v>101</v>
      </c>
      <c r="B26" s="107"/>
      <c r="C26" s="86" t="s">
        <v>102</v>
      </c>
      <c r="D26" s="107"/>
      <c r="E26" s="107"/>
      <c r="F26" s="107"/>
      <c r="G26" s="86" t="s">
        <v>103</v>
      </c>
      <c r="H26" s="107"/>
      <c r="I26" s="107"/>
      <c r="J26" s="107"/>
      <c r="K26" s="86" t="s">
        <v>104</v>
      </c>
      <c r="L26" s="107"/>
      <c r="M26" s="107"/>
      <c r="N26" s="107"/>
    </row>
    <row r="27" spans="1:14" ht="30" customHeight="1">
      <c r="A27" s="108"/>
      <c r="B27" s="108"/>
      <c r="C27" s="87"/>
      <c r="D27" s="108"/>
      <c r="E27" s="108"/>
      <c r="F27" s="108"/>
      <c r="G27" s="87"/>
      <c r="H27" s="108"/>
      <c r="I27" s="108"/>
      <c r="J27" s="108"/>
      <c r="K27" s="87"/>
      <c r="L27" s="108"/>
      <c r="M27" s="108"/>
      <c r="N27" s="108"/>
    </row>
    <row r="28" spans="1:14" ht="30" customHeight="1">
      <c r="A28" s="109"/>
      <c r="B28" s="109"/>
      <c r="C28" s="88"/>
      <c r="D28" s="109"/>
      <c r="E28" s="109"/>
      <c r="F28" s="109"/>
      <c r="G28" s="88"/>
      <c r="H28" s="109"/>
      <c r="I28" s="109"/>
      <c r="J28" s="109"/>
      <c r="K28" s="88"/>
      <c r="L28" s="109"/>
      <c r="M28" s="109"/>
      <c r="N28" s="109"/>
    </row>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45"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sheetData>
  <sheetProtection sheet="1"/>
  <mergeCells count="27">
    <mergeCell ref="D17:O17"/>
    <mergeCell ref="L26:N28"/>
    <mergeCell ref="E10:G10"/>
    <mergeCell ref="E11:G11"/>
    <mergeCell ref="H11:N11"/>
    <mergeCell ref="A13:O14"/>
    <mergeCell ref="A15:O15"/>
    <mergeCell ref="H26:J28"/>
    <mergeCell ref="H10:O10"/>
    <mergeCell ref="A17:C17"/>
    <mergeCell ref="A1:O1"/>
    <mergeCell ref="A2:O2"/>
    <mergeCell ref="A4:O4"/>
    <mergeCell ref="A6:O6"/>
    <mergeCell ref="A7:O7"/>
    <mergeCell ref="E9:G9"/>
    <mergeCell ref="H9:O9"/>
    <mergeCell ref="K26:K28"/>
    <mergeCell ref="A16:C16"/>
    <mergeCell ref="D16:O16"/>
    <mergeCell ref="A18:C18"/>
    <mergeCell ref="D18:O18"/>
    <mergeCell ref="A19:C20"/>
    <mergeCell ref="A26:B28"/>
    <mergeCell ref="C26:C28"/>
    <mergeCell ref="D26:F28"/>
    <mergeCell ref="G26:G28"/>
  </mergeCells>
  <printOptions horizontalCentered="1"/>
  <pageMargins left="0.9055118110236221" right="0.9055118110236221" top="0.7874015748031497"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P33"/>
  <sheetViews>
    <sheetView zoomScale="80" zoomScaleNormal="80" zoomScaleSheetLayoutView="100" zoomScalePageLayoutView="0" workbookViewId="0" topLeftCell="A7">
      <selection activeCell="R14" sqref="R14"/>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27.75" customHeight="1">
      <c r="A1" s="110" t="s">
        <v>0</v>
      </c>
      <c r="B1" s="110"/>
      <c r="C1" s="110"/>
      <c r="D1" s="110"/>
      <c r="E1" s="110"/>
      <c r="F1" s="110"/>
      <c r="G1" s="110"/>
      <c r="H1" s="110"/>
      <c r="I1" s="110"/>
      <c r="J1" s="110"/>
      <c r="K1" s="110"/>
      <c r="L1" s="110"/>
      <c r="M1" s="110"/>
      <c r="N1" s="110"/>
      <c r="O1" s="110"/>
    </row>
    <row r="2" spans="1:15" ht="27.75" customHeight="1">
      <c r="A2" s="111" t="s">
        <v>2</v>
      </c>
      <c r="B2" s="111"/>
      <c r="C2" s="111"/>
      <c r="D2" s="111"/>
      <c r="E2" s="111"/>
      <c r="F2" s="111"/>
      <c r="G2" s="111"/>
      <c r="H2" s="111"/>
      <c r="I2" s="111"/>
      <c r="J2" s="111"/>
      <c r="K2" s="111"/>
      <c r="L2" s="111"/>
      <c r="M2" s="111"/>
      <c r="N2" s="111"/>
      <c r="O2" s="111"/>
    </row>
    <row r="3" spans="1:15" ht="27.75" customHeight="1">
      <c r="A3" s="113" t="s">
        <v>1</v>
      </c>
      <c r="B3" s="113"/>
      <c r="C3" s="113"/>
      <c r="D3" s="113"/>
      <c r="E3" s="113"/>
      <c r="F3" s="113"/>
      <c r="G3" s="113"/>
      <c r="H3" s="113"/>
      <c r="I3" s="113"/>
      <c r="J3" s="113"/>
      <c r="K3" s="113"/>
      <c r="L3" s="113"/>
      <c r="M3" s="113"/>
      <c r="N3" s="113"/>
      <c r="O3" s="113"/>
    </row>
    <row r="4" ht="27.75" customHeight="1"/>
    <row r="5" spans="1:15" ht="27.75" customHeight="1">
      <c r="A5" s="122">
        <f ca="1">TODAY()</f>
        <v>44313</v>
      </c>
      <c r="B5" s="122"/>
      <c r="C5" s="122"/>
      <c r="D5" s="122"/>
      <c r="E5" s="122"/>
      <c r="F5" s="122"/>
      <c r="G5" s="122"/>
      <c r="H5" s="122"/>
      <c r="I5" s="122"/>
      <c r="J5" s="122"/>
      <c r="K5" s="122"/>
      <c r="L5" s="122"/>
      <c r="M5" s="122"/>
      <c r="N5" s="122"/>
      <c r="O5" s="122"/>
    </row>
    <row r="6" ht="27.75" customHeight="1"/>
    <row r="7" spans="1:15" ht="27.75" customHeight="1">
      <c r="A7" s="110" t="s">
        <v>3</v>
      </c>
      <c r="B7" s="110"/>
      <c r="C7" s="110"/>
      <c r="D7" s="110"/>
      <c r="E7" s="110"/>
      <c r="F7" s="110"/>
      <c r="G7" s="110"/>
      <c r="H7" s="110"/>
      <c r="I7" s="110"/>
      <c r="J7" s="110"/>
      <c r="K7" s="110"/>
      <c r="L7" s="110"/>
      <c r="M7" s="110"/>
      <c r="N7" s="110"/>
      <c r="O7" s="110"/>
    </row>
    <row r="8" spans="1:15" ht="27.75" customHeight="1">
      <c r="A8" s="123" t="s">
        <v>120</v>
      </c>
      <c r="B8" s="123"/>
      <c r="C8" s="123"/>
      <c r="D8" s="123"/>
      <c r="E8" s="123"/>
      <c r="F8" s="123"/>
      <c r="G8" s="123"/>
      <c r="H8" s="123"/>
      <c r="I8" s="123"/>
      <c r="J8" s="123"/>
      <c r="K8" s="123"/>
      <c r="L8" s="123"/>
      <c r="M8" s="123"/>
      <c r="N8" s="123"/>
      <c r="O8" s="123"/>
    </row>
    <row r="9" ht="27.75" customHeight="1"/>
    <row r="10" spans="5:15" ht="27.75" customHeight="1">
      <c r="E10" s="113" t="s">
        <v>16</v>
      </c>
      <c r="F10" s="113"/>
      <c r="G10" s="113"/>
      <c r="H10" s="114" t="str">
        <f>'入力シート'!N7</f>
        <v>香取郡東庄町笹川ろ１番地</v>
      </c>
      <c r="I10" s="114"/>
      <c r="J10" s="114"/>
      <c r="K10" s="114"/>
      <c r="L10" s="114"/>
      <c r="M10" s="114"/>
      <c r="N10" s="114"/>
      <c r="O10" s="115"/>
    </row>
    <row r="11" spans="5:15" ht="27.75" customHeight="1">
      <c r="E11" s="113" t="s">
        <v>5</v>
      </c>
      <c r="F11" s="113"/>
      <c r="G11" s="113"/>
      <c r="H11" s="114" t="str">
        <f>'入力シート'!N8</f>
        <v>株式会社東総広域</v>
      </c>
      <c r="I11" s="114"/>
      <c r="J11" s="114"/>
      <c r="K11" s="114"/>
      <c r="L11" s="114"/>
      <c r="M11" s="114"/>
      <c r="N11" s="114"/>
      <c r="O11" s="115"/>
    </row>
    <row r="12" spans="5:15" ht="27.75" customHeight="1">
      <c r="E12" s="116" t="s">
        <v>6</v>
      </c>
      <c r="F12" s="113"/>
      <c r="G12" s="113"/>
      <c r="H12" s="117" t="str">
        <f>"　"&amp;'入力シート'!N9</f>
        <v>　代表取締役　東　総　太　郎</v>
      </c>
      <c r="I12" s="117"/>
      <c r="J12" s="117"/>
      <c r="K12" s="117"/>
      <c r="L12" s="117"/>
      <c r="M12" s="117"/>
      <c r="N12" s="118"/>
      <c r="O12" s="5" t="s">
        <v>7</v>
      </c>
    </row>
    <row r="13" ht="27.75" customHeight="1"/>
    <row r="14" spans="1:15" ht="19.5" customHeight="1">
      <c r="A14" s="119" t="s">
        <v>121</v>
      </c>
      <c r="B14" s="119"/>
      <c r="C14" s="119"/>
      <c r="D14" s="119"/>
      <c r="E14" s="119"/>
      <c r="F14" s="119"/>
      <c r="G14" s="119"/>
      <c r="H14" s="119"/>
      <c r="I14" s="119"/>
      <c r="J14" s="119"/>
      <c r="K14" s="119"/>
      <c r="L14" s="119"/>
      <c r="M14" s="119"/>
      <c r="N14" s="119"/>
      <c r="O14" s="119"/>
    </row>
    <row r="15" spans="1:15" ht="19.5" customHeight="1">
      <c r="A15" s="119"/>
      <c r="B15" s="119"/>
      <c r="C15" s="119"/>
      <c r="D15" s="119"/>
      <c r="E15" s="119"/>
      <c r="F15" s="119"/>
      <c r="G15" s="119"/>
      <c r="H15" s="119"/>
      <c r="I15" s="119"/>
      <c r="J15" s="119"/>
      <c r="K15" s="119"/>
      <c r="L15" s="119"/>
      <c r="M15" s="119"/>
      <c r="N15" s="119"/>
      <c r="O15" s="119"/>
    </row>
    <row r="16" spans="1:15" ht="39.75" customHeight="1">
      <c r="A16" s="113" t="s">
        <v>8</v>
      </c>
      <c r="B16" s="113"/>
      <c r="C16" s="113"/>
      <c r="D16" s="113"/>
      <c r="E16" s="113"/>
      <c r="F16" s="113"/>
      <c r="G16" s="113"/>
      <c r="H16" s="113"/>
      <c r="I16" s="113"/>
      <c r="J16" s="113"/>
      <c r="K16" s="113"/>
      <c r="L16" s="113"/>
      <c r="M16" s="113"/>
      <c r="N16" s="113"/>
      <c r="O16" s="113"/>
    </row>
    <row r="17" spans="1:15" ht="39.75" customHeight="1">
      <c r="A17" s="89" t="s">
        <v>9</v>
      </c>
      <c r="B17" s="90"/>
      <c r="C17" s="91"/>
      <c r="D17" s="92" t="str">
        <f>'入力シート'!N12</f>
        <v>○○○○○○○○○○○○工事（第○○工区）</v>
      </c>
      <c r="E17" s="93"/>
      <c r="F17" s="93"/>
      <c r="G17" s="93"/>
      <c r="H17" s="93"/>
      <c r="I17" s="93"/>
      <c r="J17" s="93"/>
      <c r="K17" s="93"/>
      <c r="L17" s="93"/>
      <c r="M17" s="93"/>
      <c r="N17" s="93"/>
      <c r="O17" s="94"/>
    </row>
    <row r="18" spans="1:15" ht="39.75" customHeight="1">
      <c r="A18" s="95" t="s">
        <v>10</v>
      </c>
      <c r="B18" s="96"/>
      <c r="C18" s="97"/>
      <c r="D18" s="92" t="str">
        <f>'入力シート'!N13</f>
        <v>香取郡東庄町笹川ろ１番地</v>
      </c>
      <c r="E18" s="93"/>
      <c r="F18" s="93"/>
      <c r="G18" s="93"/>
      <c r="H18" s="93"/>
      <c r="I18" s="93"/>
      <c r="J18" s="93"/>
      <c r="K18" s="93"/>
      <c r="L18" s="93"/>
      <c r="M18" s="93"/>
      <c r="N18" s="93"/>
      <c r="O18" s="94"/>
    </row>
    <row r="19" spans="1:15" ht="39.75" customHeight="1" hidden="1">
      <c r="A19" s="95"/>
      <c r="B19" s="96"/>
      <c r="C19" s="97"/>
      <c r="D19" s="98">
        <f>'入力シート'!N19</f>
        <v>123456789</v>
      </c>
      <c r="E19" s="99"/>
      <c r="F19" s="99"/>
      <c r="G19" s="99"/>
      <c r="H19" s="99"/>
      <c r="I19" s="99"/>
      <c r="J19" s="99"/>
      <c r="K19" s="99"/>
      <c r="L19" s="99"/>
      <c r="M19" s="99"/>
      <c r="N19" s="99"/>
      <c r="O19" s="100"/>
    </row>
    <row r="20" spans="1:15" ht="39.75" customHeight="1">
      <c r="A20" s="95" t="s">
        <v>11</v>
      </c>
      <c r="B20" s="96"/>
      <c r="C20" s="97"/>
      <c r="D20" s="4" t="str">
        <f>IF(LEN(INT($D$19))=9,"\",IF($D$19/1000000000&lt;1,"",RIGHT(INT($D$19/1000000000),1)))</f>
        <v>\</v>
      </c>
      <c r="E20" s="1" t="str">
        <f>IF(LEN(INT($D$19))=8,"\",IF($D$19/100000000&lt;1,"",RIGHT(INT($D$19/100000000),1)))</f>
        <v>1</v>
      </c>
      <c r="F20" s="2" t="str">
        <f>IF(LEN(INT($D$19))=7,"\",IF($D$19/10000000&lt;1,"",RIGHT(INT($D$19/10000000),1)))</f>
        <v>2</v>
      </c>
      <c r="G20" s="3" t="str">
        <f>IF(LEN(INT($D$19))=6,"\",IF($D$19/1000000&lt;1,"",RIGHT(INT($D$19/1000000),1)))</f>
        <v>3</v>
      </c>
      <c r="H20" s="1" t="str">
        <f>IF(LEN(INT($D$19))=5,"\",IF($D$19/100000&lt;1,"",RIGHT(INT($D$19/100000),1)))</f>
        <v>4</v>
      </c>
      <c r="I20" s="2" t="str">
        <f>IF(LEN(INT($D$19))=4,"\",IF($D$19/10000&lt;1,"",RIGHT(INT($D$19/10000),1)))</f>
        <v>5</v>
      </c>
      <c r="J20" s="3" t="str">
        <f>IF(LEN(INT($D$19))=3,"\",IF($D$19/1000&lt;1,"",RIGHT(INT($D$19/1000),1)))</f>
        <v>6</v>
      </c>
      <c r="K20" s="1" t="str">
        <f>IF(LEN(INT($D$19))=2,"\",IF($D$19/100&lt;1,"",RIGHT(INT($D$19/100),1)))</f>
        <v>7</v>
      </c>
      <c r="L20" s="2" t="str">
        <f>IF($D$19=0,"",IF(LEN(INT($D$19))=1,"\",IF($D$19/10&lt;1,"",RIGHT(INT($D$19/10),1))))</f>
        <v>8</v>
      </c>
      <c r="M20" s="3" t="str">
        <f>IF($D$19=0,"",IF(LEN(INT($D$19))=0,"\",IF($D$19/1&lt;1,0,RIGHT(INT($D$19/1),1))))</f>
        <v>9</v>
      </c>
      <c r="N20" s="120">
        <f>IF(MOD($D$19,1)&lt;&gt;0,MOD($D$19,1),"")</f>
      </c>
      <c r="O20" s="121"/>
    </row>
    <row r="21" ht="30" customHeight="1">
      <c r="O21" s="6" t="s">
        <v>12</v>
      </c>
    </row>
    <row r="22" ht="15" customHeight="1">
      <c r="O22" s="6"/>
    </row>
    <row r="23" spans="4:15" s="33" customFormat="1" ht="15" customHeight="1" hidden="1">
      <c r="D23" s="125"/>
      <c r="E23" s="126"/>
      <c r="F23" s="125">
        <f>'入力シート'!N22</f>
        <v>0</v>
      </c>
      <c r="G23" s="127"/>
      <c r="H23" s="127"/>
      <c r="I23" s="127"/>
      <c r="J23" s="127"/>
      <c r="K23" s="126"/>
      <c r="O23" s="6"/>
    </row>
    <row r="24" spans="4:15" s="33" customFormat="1" ht="30" customHeight="1">
      <c r="D24" s="125" t="s">
        <v>122</v>
      </c>
      <c r="E24" s="126"/>
      <c r="F24" s="130" t="str">
        <f>IF(LEN(INT($F$23))=2,"0",IF($F$23/100&lt;1,"0",RIGHT(INT($F$23/100),1)))</f>
        <v>0</v>
      </c>
      <c r="G24" s="131"/>
      <c r="H24" s="134" t="str">
        <f>IF($F$23=0,"0",IF(LEN(INT($F$23))=1,"0",IF($F$23/10&lt;1,"",RIGHT(INT($F$23/10),1))))</f>
        <v>0</v>
      </c>
      <c r="I24" s="135"/>
      <c r="J24" s="131" t="str">
        <f>IF($F$23=0,"0",IF(LEN(INT($F$23))=0,"0",IF($F$23/1&lt;1,0,RIGHT(INT($F$23/1),1))))</f>
        <v>0</v>
      </c>
      <c r="K24" s="138"/>
      <c r="O24" s="6"/>
    </row>
    <row r="25" spans="4:15" ht="30" customHeight="1">
      <c r="D25" s="128"/>
      <c r="E25" s="129"/>
      <c r="F25" s="132"/>
      <c r="G25" s="133"/>
      <c r="H25" s="136"/>
      <c r="I25" s="137"/>
      <c r="J25" s="133"/>
      <c r="K25" s="139"/>
      <c r="O25" s="6"/>
    </row>
    <row r="26" ht="12.75" customHeight="1"/>
    <row r="27" ht="12.75" customHeight="1">
      <c r="A27" s="7" t="s">
        <v>13</v>
      </c>
    </row>
    <row r="28" ht="12.75" customHeight="1">
      <c r="A28" s="7" t="s">
        <v>125</v>
      </c>
    </row>
    <row r="29" ht="12.75" customHeight="1">
      <c r="A29" s="7" t="s">
        <v>14</v>
      </c>
    </row>
    <row r="30" ht="12.75" customHeight="1">
      <c r="A30" s="7" t="s">
        <v>15</v>
      </c>
    </row>
    <row r="31" spans="1:16" ht="12.75" customHeight="1">
      <c r="A31" s="140" t="s">
        <v>123</v>
      </c>
      <c r="B31" s="141"/>
      <c r="C31" s="141"/>
      <c r="D31" s="141"/>
      <c r="E31" s="141"/>
      <c r="F31" s="141"/>
      <c r="G31" s="141"/>
      <c r="H31" s="141"/>
      <c r="I31" s="141"/>
      <c r="J31" s="141"/>
      <c r="K31" s="141"/>
      <c r="L31" s="141"/>
      <c r="M31" s="141"/>
      <c r="N31" s="141"/>
      <c r="O31" s="141"/>
      <c r="P31" s="141"/>
    </row>
    <row r="32" spans="1:16" ht="12.75" customHeight="1">
      <c r="A32" s="140" t="s">
        <v>124</v>
      </c>
      <c r="B32" s="141"/>
      <c r="C32" s="141"/>
      <c r="D32" s="141"/>
      <c r="E32" s="141"/>
      <c r="F32" s="141"/>
      <c r="G32" s="141"/>
      <c r="H32" s="141"/>
      <c r="I32" s="141"/>
      <c r="J32" s="141"/>
      <c r="K32" s="141"/>
      <c r="L32" s="141"/>
      <c r="M32" s="141"/>
      <c r="N32" s="141"/>
      <c r="O32" s="141"/>
      <c r="P32" s="141"/>
    </row>
    <row r="33" spans="1:16" ht="19.5" customHeight="1">
      <c r="A33" s="59" t="s">
        <v>127</v>
      </c>
      <c r="B33" s="124"/>
      <c r="C33" s="124"/>
      <c r="D33" s="124"/>
      <c r="E33" s="124"/>
      <c r="F33" s="124"/>
      <c r="G33" s="124"/>
      <c r="H33" s="124"/>
      <c r="I33" s="124"/>
      <c r="J33" s="124"/>
      <c r="K33" s="124"/>
      <c r="L33" s="124"/>
      <c r="M33" s="124"/>
      <c r="N33" s="124"/>
      <c r="O33" s="124"/>
      <c r="P33" s="124"/>
    </row>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sheetData>
  <sheetProtection sheet="1"/>
  <mergeCells count="31">
    <mergeCell ref="A33:P33"/>
    <mergeCell ref="D23:E23"/>
    <mergeCell ref="F23:K23"/>
    <mergeCell ref="D24:E25"/>
    <mergeCell ref="F24:G25"/>
    <mergeCell ref="H24:I25"/>
    <mergeCell ref="J24:K25"/>
    <mergeCell ref="A31:P31"/>
    <mergeCell ref="A32:P32"/>
    <mergeCell ref="A8:O8"/>
    <mergeCell ref="A14:O15"/>
    <mergeCell ref="A7:O7"/>
    <mergeCell ref="A1:O1"/>
    <mergeCell ref="A16:O16"/>
    <mergeCell ref="D17:O17"/>
    <mergeCell ref="D18:O18"/>
    <mergeCell ref="A17:C17"/>
    <mergeCell ref="A18:C18"/>
    <mergeCell ref="H10:O10"/>
    <mergeCell ref="H11:O11"/>
    <mergeCell ref="H12:N12"/>
    <mergeCell ref="A19:C19"/>
    <mergeCell ref="A20:C20"/>
    <mergeCell ref="N20:O20"/>
    <mergeCell ref="D19:O19"/>
    <mergeCell ref="A2:O2"/>
    <mergeCell ref="A3:O3"/>
    <mergeCell ref="A5:O5"/>
    <mergeCell ref="E10:G10"/>
    <mergeCell ref="E11:G11"/>
    <mergeCell ref="E12:G12"/>
  </mergeCells>
  <printOptions horizontalCentered="1"/>
  <pageMargins left="0.9055118110236221" right="0.9055118110236221" top="0.61" bottom="0.4330708661417323"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P34"/>
  <sheetViews>
    <sheetView zoomScale="80" zoomScaleNormal="80" zoomScalePageLayoutView="0" workbookViewId="0" topLeftCell="A1">
      <selection activeCell="O26" sqref="O26"/>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27.75" customHeight="1">
      <c r="A1" s="110" t="s">
        <v>0</v>
      </c>
      <c r="B1" s="110"/>
      <c r="C1" s="110"/>
      <c r="D1" s="110"/>
      <c r="E1" s="110"/>
      <c r="F1" s="110"/>
      <c r="G1" s="110"/>
      <c r="H1" s="110"/>
      <c r="I1" s="110"/>
      <c r="J1" s="110"/>
      <c r="K1" s="110"/>
      <c r="L1" s="110"/>
      <c r="M1" s="110"/>
      <c r="N1" s="110"/>
      <c r="O1" s="110"/>
    </row>
    <row r="2" spans="1:15" ht="27.75" customHeight="1">
      <c r="A2" s="111" t="s">
        <v>2</v>
      </c>
      <c r="B2" s="111"/>
      <c r="C2" s="111"/>
      <c r="D2" s="111"/>
      <c r="E2" s="111"/>
      <c r="F2" s="111"/>
      <c r="G2" s="111"/>
      <c r="H2" s="111"/>
      <c r="I2" s="111"/>
      <c r="J2" s="111"/>
      <c r="K2" s="111"/>
      <c r="L2" s="111"/>
      <c r="M2" s="111"/>
      <c r="N2" s="111"/>
      <c r="O2" s="111"/>
    </row>
    <row r="3" spans="1:15" ht="27.75" customHeight="1">
      <c r="A3" s="113" t="s">
        <v>31</v>
      </c>
      <c r="B3" s="113"/>
      <c r="C3" s="113"/>
      <c r="D3" s="113"/>
      <c r="E3" s="113"/>
      <c r="F3" s="113"/>
      <c r="G3" s="113"/>
      <c r="H3" s="113"/>
      <c r="I3" s="113"/>
      <c r="J3" s="113"/>
      <c r="K3" s="113"/>
      <c r="L3" s="113"/>
      <c r="M3" s="113"/>
      <c r="N3" s="113"/>
      <c r="O3" s="113"/>
    </row>
    <row r="4" ht="27.75" customHeight="1"/>
    <row r="5" spans="1:15" ht="27.75" customHeight="1">
      <c r="A5" s="122">
        <f>'入力シート'!N14</f>
        <v>44228</v>
      </c>
      <c r="B5" s="122"/>
      <c r="C5" s="122"/>
      <c r="D5" s="122"/>
      <c r="E5" s="122"/>
      <c r="F5" s="122"/>
      <c r="G5" s="122"/>
      <c r="H5" s="122"/>
      <c r="I5" s="122"/>
      <c r="J5" s="122"/>
      <c r="K5" s="122"/>
      <c r="L5" s="122"/>
      <c r="M5" s="122"/>
      <c r="N5" s="122"/>
      <c r="O5" s="122"/>
    </row>
    <row r="6" ht="27.75" customHeight="1"/>
    <row r="7" spans="1:15" ht="27.75" customHeight="1">
      <c r="A7" s="110" t="str">
        <f>'初度入札書'!A7</f>
        <v>　東総広域水道企業団</v>
      </c>
      <c r="B7" s="110"/>
      <c r="C7" s="110"/>
      <c r="D7" s="110"/>
      <c r="E7" s="110"/>
      <c r="F7" s="110"/>
      <c r="G7" s="110"/>
      <c r="H7" s="110"/>
      <c r="I7" s="110"/>
      <c r="J7" s="110"/>
      <c r="K7" s="110"/>
      <c r="L7" s="110"/>
      <c r="M7" s="110"/>
      <c r="N7" s="110"/>
      <c r="O7" s="110"/>
    </row>
    <row r="8" spans="1:15" ht="27.75" customHeight="1">
      <c r="A8" s="110" t="str">
        <f>'初度入札書'!A8</f>
        <v>　　企業長　越　川　信　一　　様</v>
      </c>
      <c r="B8" s="110"/>
      <c r="C8" s="110"/>
      <c r="D8" s="110"/>
      <c r="E8" s="110"/>
      <c r="F8" s="110"/>
      <c r="G8" s="110"/>
      <c r="H8" s="110"/>
      <c r="I8" s="110"/>
      <c r="J8" s="110"/>
      <c r="K8" s="110"/>
      <c r="L8" s="110"/>
      <c r="M8" s="110"/>
      <c r="N8" s="110"/>
      <c r="O8" s="110"/>
    </row>
    <row r="9" ht="27.75" customHeight="1"/>
    <row r="10" spans="5:15" ht="27.75" customHeight="1">
      <c r="E10" s="113" t="str">
        <f>'初度入札書'!E10</f>
        <v>住　　　　所</v>
      </c>
      <c r="F10" s="113"/>
      <c r="G10" s="113"/>
      <c r="H10" s="114" t="str">
        <f>'入力シート'!N7</f>
        <v>香取郡東庄町笹川ろ１番地</v>
      </c>
      <c r="I10" s="114"/>
      <c r="J10" s="114"/>
      <c r="K10" s="114"/>
      <c r="L10" s="114"/>
      <c r="M10" s="114"/>
      <c r="N10" s="114"/>
      <c r="O10" s="115"/>
    </row>
    <row r="11" spans="5:15" ht="27.75" customHeight="1">
      <c r="E11" s="113" t="str">
        <f>'初度入札書'!E11</f>
        <v>商号又は名称</v>
      </c>
      <c r="F11" s="113"/>
      <c r="G11" s="113"/>
      <c r="H11" s="114" t="str">
        <f>'入力シート'!N8</f>
        <v>株式会社東総広域</v>
      </c>
      <c r="I11" s="114"/>
      <c r="J11" s="114"/>
      <c r="K11" s="114"/>
      <c r="L11" s="114"/>
      <c r="M11" s="114"/>
      <c r="N11" s="114"/>
      <c r="O11" s="115"/>
    </row>
    <row r="12" spans="5:15" ht="27.75" customHeight="1">
      <c r="E12" s="116" t="str">
        <f>'初度入札書'!E12</f>
        <v>代表者職氏名</v>
      </c>
      <c r="F12" s="113"/>
      <c r="G12" s="113"/>
      <c r="H12" s="117" t="str">
        <f>"　"&amp;'入力シート'!N9</f>
        <v>　代表取締役　東　総　太　郎</v>
      </c>
      <c r="I12" s="117"/>
      <c r="J12" s="117"/>
      <c r="K12" s="117"/>
      <c r="L12" s="117"/>
      <c r="M12" s="117"/>
      <c r="N12" s="118"/>
      <c r="O12" s="5" t="s">
        <v>7</v>
      </c>
    </row>
    <row r="13" spans="5:15" ht="27.75" customHeight="1">
      <c r="E13" s="113" t="s">
        <v>32</v>
      </c>
      <c r="F13" s="113"/>
      <c r="G13" s="113"/>
      <c r="H13" s="117" t="str">
        <f>"　"&amp;'入力シート'!N10</f>
        <v>　東　総　次　郎</v>
      </c>
      <c r="I13" s="117"/>
      <c r="J13" s="117"/>
      <c r="K13" s="117"/>
      <c r="L13" s="117"/>
      <c r="M13" s="117"/>
      <c r="N13" s="118"/>
      <c r="O13" s="5" t="s">
        <v>7</v>
      </c>
    </row>
    <row r="14" ht="27.75" customHeight="1"/>
    <row r="15" spans="1:15" ht="19.5" customHeight="1">
      <c r="A15" s="119" t="s">
        <v>121</v>
      </c>
      <c r="B15" s="119"/>
      <c r="C15" s="119"/>
      <c r="D15" s="119"/>
      <c r="E15" s="119"/>
      <c r="F15" s="119"/>
      <c r="G15" s="119"/>
      <c r="H15" s="119"/>
      <c r="I15" s="119"/>
      <c r="J15" s="119"/>
      <c r="K15" s="119"/>
      <c r="L15" s="119"/>
      <c r="M15" s="119"/>
      <c r="N15" s="119"/>
      <c r="O15" s="119"/>
    </row>
    <row r="16" spans="1:15" ht="19.5" customHeight="1">
      <c r="A16" s="119"/>
      <c r="B16" s="119"/>
      <c r="C16" s="119"/>
      <c r="D16" s="119"/>
      <c r="E16" s="119"/>
      <c r="F16" s="119"/>
      <c r="G16" s="119"/>
      <c r="H16" s="119"/>
      <c r="I16" s="119"/>
      <c r="J16" s="119"/>
      <c r="K16" s="119"/>
      <c r="L16" s="119"/>
      <c r="M16" s="119"/>
      <c r="N16" s="119"/>
      <c r="O16" s="119"/>
    </row>
    <row r="17" spans="1:15" ht="39.75" customHeight="1">
      <c r="A17" s="113" t="s">
        <v>8</v>
      </c>
      <c r="B17" s="113"/>
      <c r="C17" s="113"/>
      <c r="D17" s="113"/>
      <c r="E17" s="113"/>
      <c r="F17" s="113"/>
      <c r="G17" s="113"/>
      <c r="H17" s="113"/>
      <c r="I17" s="113"/>
      <c r="J17" s="113"/>
      <c r="K17" s="113"/>
      <c r="L17" s="113"/>
      <c r="M17" s="113"/>
      <c r="N17" s="113"/>
      <c r="O17" s="113"/>
    </row>
    <row r="18" spans="1:15" ht="39.75" customHeight="1">
      <c r="A18" s="89" t="str">
        <f>'初度入札書'!A17</f>
        <v>工事（委託業務）名</v>
      </c>
      <c r="B18" s="90"/>
      <c r="C18" s="91"/>
      <c r="D18" s="92" t="str">
        <f>'入力シート'!N12</f>
        <v>○○○○○○○○○○○○工事（第○○工区）</v>
      </c>
      <c r="E18" s="93"/>
      <c r="F18" s="93"/>
      <c r="G18" s="93"/>
      <c r="H18" s="93"/>
      <c r="I18" s="93"/>
      <c r="J18" s="93"/>
      <c r="K18" s="93"/>
      <c r="L18" s="93"/>
      <c r="M18" s="93"/>
      <c r="N18" s="93"/>
      <c r="O18" s="94"/>
    </row>
    <row r="19" spans="1:15" ht="39.75" customHeight="1">
      <c r="A19" s="95" t="str">
        <f>'初度入札書'!A18</f>
        <v>工事（履行）場所</v>
      </c>
      <c r="B19" s="96"/>
      <c r="C19" s="97"/>
      <c r="D19" s="92" t="str">
        <f>'入力シート'!N13</f>
        <v>香取郡東庄町笹川ろ１番地</v>
      </c>
      <c r="E19" s="93"/>
      <c r="F19" s="93"/>
      <c r="G19" s="93"/>
      <c r="H19" s="93"/>
      <c r="I19" s="93"/>
      <c r="J19" s="93"/>
      <c r="K19" s="93"/>
      <c r="L19" s="93"/>
      <c r="M19" s="93"/>
      <c r="N19" s="93"/>
      <c r="O19" s="94"/>
    </row>
    <row r="20" spans="1:15" ht="39.75" customHeight="1" hidden="1">
      <c r="A20" s="95"/>
      <c r="B20" s="96"/>
      <c r="C20" s="97"/>
      <c r="D20" s="98">
        <f>'入力シート'!N20</f>
        <v>100000000</v>
      </c>
      <c r="E20" s="99"/>
      <c r="F20" s="99"/>
      <c r="G20" s="99"/>
      <c r="H20" s="99"/>
      <c r="I20" s="99"/>
      <c r="J20" s="99"/>
      <c r="K20" s="99"/>
      <c r="L20" s="99"/>
      <c r="M20" s="99"/>
      <c r="N20" s="99"/>
      <c r="O20" s="100"/>
    </row>
    <row r="21" spans="1:15" ht="39.75" customHeight="1">
      <c r="A21" s="95" t="str">
        <f>'初度入札書'!A20</f>
        <v>入札金額</v>
      </c>
      <c r="B21" s="96"/>
      <c r="C21" s="97"/>
      <c r="D21" s="4" t="str">
        <f>IF(LEN(INT($D$20))=9,"\",IF($D$20/1000000000&lt;1,"",RIGHT(INT($D$20/1000000000),1)))</f>
        <v>\</v>
      </c>
      <c r="E21" s="1" t="str">
        <f>IF(LEN(INT($D$20))=8,"\",IF($D$20/100000000&lt;1,"",RIGHT(INT($D$20/100000000),1)))</f>
        <v>1</v>
      </c>
      <c r="F21" s="2" t="str">
        <f>IF(LEN(INT($D$20))=7,"\",IF($D$20/10000000&lt;1,"",RIGHT(INT($D$20/10000000),1)))</f>
        <v>0</v>
      </c>
      <c r="G21" s="3" t="str">
        <f>IF(LEN(INT($D$20))=6,"\",IF($D$20/1000000&lt;1,"",RIGHT(INT($D$20/1000000),1)))</f>
        <v>0</v>
      </c>
      <c r="H21" s="1" t="str">
        <f>IF(LEN(INT($D$20))=5,"\",IF($D$20/100000&lt;1,"",RIGHT(INT($D$20/100000),1)))</f>
        <v>0</v>
      </c>
      <c r="I21" s="2" t="str">
        <f>IF(LEN(INT($D$20))=4,"\",IF($D$20/10000&lt;1,"",RIGHT(INT($D$20/10000),1)))</f>
        <v>0</v>
      </c>
      <c r="J21" s="3" t="str">
        <f>IF(LEN(INT($D$20))=3,"\",IF($D$20/1000&lt;1,"",RIGHT(INT($D$20/1000),1)))</f>
        <v>0</v>
      </c>
      <c r="K21" s="1" t="str">
        <f>IF(LEN(INT($D$20))=2,"\",IF($D$20/100&lt;1,"",RIGHT(INT($D$20/100),1)))</f>
        <v>0</v>
      </c>
      <c r="L21" s="2" t="str">
        <f>IF($D$20=0,"",IF(LEN(INT($D$20))=1,"\",IF($D$20/10&lt;1,"",RIGHT(INT($D$20/10),1))))</f>
        <v>0</v>
      </c>
      <c r="M21" s="3" t="str">
        <f>IF($D$20=0,"",IF(LEN(INT($D$20))=0,"\",IF($D$20/1&lt;1,0,RIGHT(INT($D$20/1),1))))</f>
        <v>0</v>
      </c>
      <c r="N21" s="120">
        <f>IF(MOD($D$20,1)&lt;&gt;0,MOD($D$20,1),"")</f>
      </c>
      <c r="O21" s="121"/>
    </row>
    <row r="22" ht="30" customHeight="1">
      <c r="O22" s="6" t="s">
        <v>12</v>
      </c>
    </row>
    <row r="23" s="33" customFormat="1" ht="15" customHeight="1">
      <c r="O23" s="6"/>
    </row>
    <row r="24" spans="4:15" s="33" customFormat="1" ht="15" customHeight="1" hidden="1">
      <c r="D24" s="125"/>
      <c r="E24" s="126"/>
      <c r="F24" s="125">
        <f>'入力シート'!N23</f>
        <v>999</v>
      </c>
      <c r="G24" s="127"/>
      <c r="H24" s="127"/>
      <c r="I24" s="127"/>
      <c r="J24" s="127"/>
      <c r="K24" s="126"/>
      <c r="O24" s="6"/>
    </row>
    <row r="25" spans="4:15" s="33" customFormat="1" ht="30" customHeight="1">
      <c r="D25" s="125" t="s">
        <v>122</v>
      </c>
      <c r="E25" s="126"/>
      <c r="F25" s="130" t="str">
        <f>IF(LEN(INT($F$24))=2,"0",IF($F$24/100&lt;1,"0",RIGHT(INT($F$24/100),1)))</f>
        <v>9</v>
      </c>
      <c r="G25" s="131"/>
      <c r="H25" s="134" t="str">
        <f>IF($F$24=0,"0",IF(LEN(INT($F$24))=1,"0",IF($F$24/10&lt;1,"",RIGHT(INT($F$24/10),1))))</f>
        <v>9</v>
      </c>
      <c r="I25" s="135"/>
      <c r="J25" s="131" t="str">
        <f>IF($F$24=0,"0",IF(LEN(INT($F$24))=0,"0",IF($F$24/1&lt;1,0,RIGHT(INT($F$24/1),1))))</f>
        <v>9</v>
      </c>
      <c r="K25" s="138"/>
      <c r="O25" s="6"/>
    </row>
    <row r="26" spans="4:15" s="33" customFormat="1" ht="30" customHeight="1">
      <c r="D26" s="128"/>
      <c r="E26" s="129"/>
      <c r="F26" s="132"/>
      <c r="G26" s="133"/>
      <c r="H26" s="136"/>
      <c r="I26" s="137"/>
      <c r="J26" s="133"/>
      <c r="K26" s="139"/>
      <c r="O26" s="6"/>
    </row>
    <row r="27" s="33" customFormat="1" ht="12.75" customHeight="1"/>
    <row r="28" s="33" customFormat="1" ht="12.75" customHeight="1">
      <c r="A28" s="7" t="s">
        <v>13</v>
      </c>
    </row>
    <row r="29" s="33" customFormat="1" ht="12.75" customHeight="1">
      <c r="A29" s="7" t="s">
        <v>125</v>
      </c>
    </row>
    <row r="30" s="33" customFormat="1" ht="12.75" customHeight="1">
      <c r="A30" s="7" t="s">
        <v>14</v>
      </c>
    </row>
    <row r="31" s="33" customFormat="1" ht="12.75" customHeight="1">
      <c r="A31" s="7" t="s">
        <v>15</v>
      </c>
    </row>
    <row r="32" spans="1:16" s="33" customFormat="1" ht="12.75" customHeight="1">
      <c r="A32" s="140" t="s">
        <v>123</v>
      </c>
      <c r="B32" s="141"/>
      <c r="C32" s="141"/>
      <c r="D32" s="141"/>
      <c r="E32" s="141"/>
      <c r="F32" s="141"/>
      <c r="G32" s="141"/>
      <c r="H32" s="141"/>
      <c r="I32" s="141"/>
      <c r="J32" s="141"/>
      <c r="K32" s="141"/>
      <c r="L32" s="141"/>
      <c r="M32" s="141"/>
      <c r="N32" s="141"/>
      <c r="O32" s="141"/>
      <c r="P32" s="141"/>
    </row>
    <row r="33" spans="1:16" s="33" customFormat="1" ht="12.75" customHeight="1">
      <c r="A33" s="140" t="s">
        <v>124</v>
      </c>
      <c r="B33" s="141"/>
      <c r="C33" s="141"/>
      <c r="D33" s="141"/>
      <c r="E33" s="141"/>
      <c r="F33" s="141"/>
      <c r="G33" s="141"/>
      <c r="H33" s="141"/>
      <c r="I33" s="141"/>
      <c r="J33" s="141"/>
      <c r="K33" s="141"/>
      <c r="L33" s="141"/>
      <c r="M33" s="141"/>
      <c r="N33" s="141"/>
      <c r="O33" s="141"/>
      <c r="P33" s="141"/>
    </row>
    <row r="34" spans="1:16" s="33" customFormat="1" ht="19.5" customHeight="1">
      <c r="A34" s="59" t="s">
        <v>126</v>
      </c>
      <c r="B34" s="124"/>
      <c r="C34" s="124"/>
      <c r="D34" s="124"/>
      <c r="E34" s="124"/>
      <c r="F34" s="124"/>
      <c r="G34" s="124"/>
      <c r="H34" s="124"/>
      <c r="I34" s="124"/>
      <c r="J34" s="124"/>
      <c r="K34" s="124"/>
      <c r="L34" s="124"/>
      <c r="M34" s="124"/>
      <c r="N34" s="124"/>
      <c r="O34" s="124"/>
      <c r="P34" s="124"/>
    </row>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row r="99" ht="45" customHeight="1"/>
    <row r="100" ht="45" customHeight="1"/>
    <row r="101" ht="45" customHeight="1"/>
    <row r="102" ht="45" customHeight="1"/>
    <row r="103" ht="45" customHeight="1"/>
    <row r="104" ht="45" customHeight="1"/>
    <row r="105" ht="45" customHeight="1"/>
    <row r="106" ht="45" customHeight="1"/>
    <row r="107" ht="45" customHeight="1"/>
    <row r="108" ht="45" customHeight="1"/>
    <row r="109" ht="45" customHeight="1"/>
    <row r="110" ht="45" customHeight="1"/>
    <row r="111" ht="45" customHeight="1"/>
    <row r="112" ht="45" customHeight="1"/>
  </sheetData>
  <sheetProtection sheet="1"/>
  <mergeCells count="33">
    <mergeCell ref="A34:P34"/>
    <mergeCell ref="D24:E24"/>
    <mergeCell ref="F24:K24"/>
    <mergeCell ref="D25:E26"/>
    <mergeCell ref="F25:G26"/>
    <mergeCell ref="H25:I26"/>
    <mergeCell ref="J25:K26"/>
    <mergeCell ref="A32:P32"/>
    <mergeCell ref="A33:P33"/>
    <mergeCell ref="A20:C20"/>
    <mergeCell ref="D20:O20"/>
    <mergeCell ref="A21:C21"/>
    <mergeCell ref="N21:O21"/>
    <mergeCell ref="E13:G13"/>
    <mergeCell ref="H13:N13"/>
    <mergeCell ref="A15:O16"/>
    <mergeCell ref="A17:O17"/>
    <mergeCell ref="A18:C18"/>
    <mergeCell ref="D18:O18"/>
    <mergeCell ref="A19:C19"/>
    <mergeCell ref="D19:O19"/>
    <mergeCell ref="E10:G10"/>
    <mergeCell ref="H10:O10"/>
    <mergeCell ref="E11:G11"/>
    <mergeCell ref="H11:O11"/>
    <mergeCell ref="E12:G12"/>
    <mergeCell ref="H12:N12"/>
    <mergeCell ref="A1:O1"/>
    <mergeCell ref="A2:O2"/>
    <mergeCell ref="A3:O3"/>
    <mergeCell ref="A5:O5"/>
    <mergeCell ref="A7:O7"/>
    <mergeCell ref="A8:O8"/>
  </mergeCells>
  <printOptions horizontalCentered="1"/>
  <pageMargins left="0.9055118110236221" right="0.73" top="0.55" bottom="0.47"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B46"/>
  <sheetViews>
    <sheetView view="pageBreakPreview" zoomScaleSheetLayoutView="100" zoomScalePageLayoutView="0" workbookViewId="0" topLeftCell="A1">
      <selection activeCell="E6" sqref="E6:V8"/>
    </sheetView>
  </sheetViews>
  <sheetFormatPr defaultColWidth="8.796875" defaultRowHeight="14.25"/>
  <cols>
    <col min="1" max="49" width="3.59765625" style="8" customWidth="1"/>
    <col min="50" max="16384" width="9" style="8" customWidth="1"/>
  </cols>
  <sheetData>
    <row r="1" ht="10.5" customHeight="1">
      <c r="A1" s="146" t="s">
        <v>60</v>
      </c>
    </row>
    <row r="2" ht="10.5" customHeight="1">
      <c r="A2" s="146"/>
    </row>
    <row r="3" ht="10.5" customHeight="1">
      <c r="A3" s="146" t="s">
        <v>61</v>
      </c>
    </row>
    <row r="4" ht="10.5" customHeight="1">
      <c r="A4" s="146"/>
    </row>
    <row r="5" spans="1:3" ht="10.5" customHeight="1">
      <c r="A5" s="146" t="s">
        <v>62</v>
      </c>
      <c r="C5" s="9"/>
    </row>
    <row r="6" spans="1:22" ht="10.5" customHeight="1">
      <c r="A6" s="146"/>
      <c r="E6" s="147" t="s">
        <v>21</v>
      </c>
      <c r="F6" s="147"/>
      <c r="G6" s="147"/>
      <c r="H6" s="147"/>
      <c r="I6" s="147"/>
      <c r="J6" s="147"/>
      <c r="K6" s="147"/>
      <c r="L6" s="147"/>
      <c r="M6" s="147"/>
      <c r="N6" s="147"/>
      <c r="O6" s="147"/>
      <c r="P6" s="147"/>
      <c r="Q6" s="147"/>
      <c r="R6" s="147"/>
      <c r="S6" s="147"/>
      <c r="T6" s="147"/>
      <c r="U6" s="147"/>
      <c r="V6" s="147"/>
    </row>
    <row r="7" spans="1:22" ht="10.5" customHeight="1">
      <c r="A7" s="146" t="s">
        <v>61</v>
      </c>
      <c r="E7" s="147"/>
      <c r="F7" s="147"/>
      <c r="G7" s="147"/>
      <c r="H7" s="147"/>
      <c r="I7" s="147"/>
      <c r="J7" s="147"/>
      <c r="K7" s="147"/>
      <c r="L7" s="147"/>
      <c r="M7" s="147"/>
      <c r="N7" s="147"/>
      <c r="O7" s="147"/>
      <c r="P7" s="147"/>
      <c r="Q7" s="147"/>
      <c r="R7" s="147"/>
      <c r="S7" s="147"/>
      <c r="T7" s="147"/>
      <c r="U7" s="147"/>
      <c r="V7" s="147"/>
    </row>
    <row r="8" spans="1:22" ht="10.5" customHeight="1">
      <c r="A8" s="148"/>
      <c r="C8" s="9"/>
      <c r="E8" s="147"/>
      <c r="F8" s="147"/>
      <c r="G8" s="147"/>
      <c r="H8" s="147"/>
      <c r="I8" s="147"/>
      <c r="J8" s="147"/>
      <c r="K8" s="147"/>
      <c r="L8" s="147"/>
      <c r="M8" s="147"/>
      <c r="N8" s="147"/>
      <c r="O8" s="147"/>
      <c r="P8" s="147"/>
      <c r="Q8" s="147"/>
      <c r="R8" s="147"/>
      <c r="S8" s="147"/>
      <c r="T8" s="147"/>
      <c r="U8" s="147"/>
      <c r="V8" s="147"/>
    </row>
    <row r="9" ht="10.5" customHeight="1">
      <c r="A9" s="142" t="s">
        <v>63</v>
      </c>
    </row>
    <row r="10" ht="10.5" customHeight="1">
      <c r="A10" s="142"/>
    </row>
    <row r="11" spans="1:3" ht="10.5" customHeight="1">
      <c r="A11" s="142" t="s">
        <v>64</v>
      </c>
      <c r="C11" s="9"/>
    </row>
    <row r="12" ht="10.5" customHeight="1">
      <c r="A12" s="142"/>
    </row>
    <row r="13" ht="10.5" customHeight="1">
      <c r="A13" s="142" t="s">
        <v>60</v>
      </c>
    </row>
    <row r="14" spans="1:23" ht="10.5" customHeight="1">
      <c r="A14" s="142"/>
      <c r="C14" s="10"/>
      <c r="E14" s="144" t="s">
        <v>65</v>
      </c>
      <c r="F14" s="144"/>
      <c r="G14" s="144"/>
      <c r="H14" s="144"/>
      <c r="I14" s="144"/>
      <c r="J14" s="144"/>
      <c r="K14" s="144"/>
      <c r="L14" s="144"/>
      <c r="M14" s="144"/>
      <c r="N14" s="144"/>
      <c r="O14" s="144"/>
      <c r="P14" s="144"/>
      <c r="Q14" s="144"/>
      <c r="R14" s="144"/>
      <c r="S14" s="144"/>
      <c r="T14" s="144"/>
      <c r="U14" s="144"/>
      <c r="V14" s="144"/>
      <c r="W14" s="144"/>
    </row>
    <row r="15" spans="5:23" ht="10.5" customHeight="1">
      <c r="E15" s="144"/>
      <c r="F15" s="144"/>
      <c r="G15" s="144"/>
      <c r="H15" s="144"/>
      <c r="I15" s="144"/>
      <c r="J15" s="144"/>
      <c r="K15" s="144"/>
      <c r="L15" s="144"/>
      <c r="M15" s="144"/>
      <c r="N15" s="144"/>
      <c r="O15" s="144"/>
      <c r="P15" s="144"/>
      <c r="Q15" s="144"/>
      <c r="R15" s="144"/>
      <c r="S15" s="144"/>
      <c r="T15" s="144"/>
      <c r="U15" s="144"/>
      <c r="V15" s="144"/>
      <c r="W15" s="144"/>
    </row>
    <row r="16" spans="5:23" ht="10.5" customHeight="1">
      <c r="E16" s="144"/>
      <c r="F16" s="144"/>
      <c r="G16" s="144"/>
      <c r="H16" s="144"/>
      <c r="I16" s="144"/>
      <c r="J16" s="144"/>
      <c r="K16" s="144"/>
      <c r="L16" s="144"/>
      <c r="M16" s="144"/>
      <c r="N16" s="144"/>
      <c r="O16" s="144"/>
      <c r="P16" s="144"/>
      <c r="Q16" s="144"/>
      <c r="R16" s="144"/>
      <c r="S16" s="144"/>
      <c r="T16" s="144"/>
      <c r="U16" s="144"/>
      <c r="V16" s="144"/>
      <c r="W16" s="144"/>
    </row>
    <row r="17" ht="10.5" customHeight="1">
      <c r="C17" s="9"/>
    </row>
    <row r="18" ht="10.5" customHeight="1"/>
    <row r="19" ht="10.5" customHeight="1"/>
    <row r="20" ht="10.5" customHeight="1">
      <c r="C20" s="9"/>
    </row>
    <row r="21" ht="10.5" customHeight="1"/>
    <row r="22" spans="15:26" ht="10.5" customHeight="1">
      <c r="O22" s="145" t="s">
        <v>66</v>
      </c>
      <c r="P22" s="145"/>
      <c r="Q22" s="145"/>
      <c r="R22" s="145"/>
      <c r="S22" s="145"/>
      <c r="T22" s="145"/>
      <c r="U22" s="145"/>
      <c r="V22" s="145"/>
      <c r="W22" s="145"/>
      <c r="X22" s="145"/>
      <c r="Y22" s="145"/>
      <c r="Z22" s="145"/>
    </row>
    <row r="23" spans="15:26" ht="10.5" customHeight="1">
      <c r="O23" s="145"/>
      <c r="P23" s="145"/>
      <c r="Q23" s="145"/>
      <c r="R23" s="145"/>
      <c r="S23" s="145"/>
      <c r="T23" s="145"/>
      <c r="U23" s="145"/>
      <c r="V23" s="145"/>
      <c r="W23" s="145"/>
      <c r="X23" s="145"/>
      <c r="Y23" s="145"/>
      <c r="Z23" s="145"/>
    </row>
    <row r="24" spans="2:26" ht="10.5" customHeight="1">
      <c r="B24" s="11"/>
      <c r="C24" s="11"/>
      <c r="D24" s="11"/>
      <c r="O24" s="145"/>
      <c r="P24" s="145"/>
      <c r="Q24" s="145"/>
      <c r="R24" s="145"/>
      <c r="S24" s="145"/>
      <c r="T24" s="145"/>
      <c r="U24" s="145"/>
      <c r="V24" s="145"/>
      <c r="W24" s="145"/>
      <c r="X24" s="145"/>
      <c r="Y24" s="145"/>
      <c r="Z24" s="145"/>
    </row>
    <row r="25" spans="2:26" ht="10.5" customHeight="1">
      <c r="B25" s="11"/>
      <c r="C25" s="11"/>
      <c r="D25" s="11"/>
      <c r="O25" s="145"/>
      <c r="P25" s="145"/>
      <c r="Q25" s="145"/>
      <c r="R25" s="145"/>
      <c r="S25" s="145"/>
      <c r="T25" s="145"/>
      <c r="U25" s="145"/>
      <c r="V25" s="145"/>
      <c r="W25" s="145"/>
      <c r="X25" s="145"/>
      <c r="Y25" s="145"/>
      <c r="Z25" s="145"/>
    </row>
    <row r="26" spans="2:4" ht="10.5" customHeight="1">
      <c r="B26" s="11"/>
      <c r="C26" s="11"/>
      <c r="D26" s="11"/>
    </row>
    <row r="27" spans="2:4" ht="10.5" customHeight="1">
      <c r="B27" s="11"/>
      <c r="C27" s="11"/>
      <c r="D27" s="11"/>
    </row>
    <row r="28" spans="2:19" ht="10.5" customHeight="1">
      <c r="B28" s="11"/>
      <c r="C28" s="11"/>
      <c r="D28" s="11"/>
      <c r="Q28" s="11"/>
      <c r="R28" s="11"/>
      <c r="S28" s="11"/>
    </row>
    <row r="29" ht="10.5" customHeight="1"/>
    <row r="30" ht="10.5" customHeight="1"/>
    <row r="31" spans="1:28" ht="10.5" customHeight="1">
      <c r="A31" s="143" t="s">
        <v>110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ht="10.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c r="B46" s="11"/>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sheetData>
  <sheetProtection sheet="1"/>
  <mergeCells count="11">
    <mergeCell ref="A1:A2"/>
    <mergeCell ref="A3:A4"/>
    <mergeCell ref="A5:A6"/>
    <mergeCell ref="E6:V8"/>
    <mergeCell ref="A7:A8"/>
    <mergeCell ref="A9:A10"/>
    <mergeCell ref="A31:AB32"/>
    <mergeCell ref="A11:A12"/>
    <mergeCell ref="A13:A14"/>
    <mergeCell ref="E14:W16"/>
    <mergeCell ref="O22:Z25"/>
  </mergeCells>
  <printOptions/>
  <pageMargins left="0.5905511811023623" right="0.7874015748031497" top="0.2755905511811024" bottom="0.3937007874015748" header="0.5118110236220472" footer="0.5118110236220472"/>
  <pageSetup horizontalDpi="600" verticalDpi="600" orientation="landscape" paperSize="73" r:id="rId1"/>
</worksheet>
</file>

<file path=xl/worksheets/sheet6.xml><?xml version="1.0" encoding="utf-8"?>
<worksheet xmlns="http://schemas.openxmlformats.org/spreadsheetml/2006/main" xmlns:r="http://schemas.openxmlformats.org/officeDocument/2006/relationships">
  <dimension ref="A4:AB48"/>
  <sheetViews>
    <sheetView view="pageBreakPreview" zoomScaleSheetLayoutView="100" zoomScalePageLayoutView="0" workbookViewId="0" topLeftCell="A1">
      <selection activeCell="K10" sqref="K10:R12"/>
    </sheetView>
  </sheetViews>
  <sheetFormatPr defaultColWidth="8.796875" defaultRowHeight="14.25"/>
  <cols>
    <col min="1" max="49" width="3.59765625" style="8" customWidth="1"/>
    <col min="50" max="16384" width="9" style="8" customWidth="1"/>
  </cols>
  <sheetData>
    <row r="1" ht="10.5" customHeight="1"/>
    <row r="2" ht="10.5" customHeight="1"/>
    <row r="3" ht="10.5" customHeight="1"/>
    <row r="4" spans="3:26" ht="10.5" customHeight="1">
      <c r="C4" s="12"/>
      <c r="E4" s="167" t="str">
        <f>'入力シート'!F12</f>
        <v>工事（委託業務）名</v>
      </c>
      <c r="F4" s="168"/>
      <c r="G4" s="168"/>
      <c r="H4" s="168"/>
      <c r="I4" s="168"/>
      <c r="J4" s="169"/>
      <c r="K4" s="176" t="str">
        <f>'入力シート'!N12</f>
        <v>○○○○○○○○○○○○工事（第○○工区）</v>
      </c>
      <c r="L4" s="176"/>
      <c r="M4" s="176"/>
      <c r="N4" s="176"/>
      <c r="O4" s="176"/>
      <c r="P4" s="176"/>
      <c r="Q4" s="176"/>
      <c r="R4" s="176"/>
      <c r="S4" s="176"/>
      <c r="T4" s="176"/>
      <c r="U4" s="176"/>
      <c r="V4" s="176"/>
      <c r="W4" s="176"/>
      <c r="X4" s="176"/>
      <c r="Y4" s="176"/>
      <c r="Z4" s="176"/>
    </row>
    <row r="5" spans="3:26" ht="10.5" customHeight="1">
      <c r="C5" s="12"/>
      <c r="E5" s="170"/>
      <c r="F5" s="171"/>
      <c r="G5" s="171"/>
      <c r="H5" s="171"/>
      <c r="I5" s="171"/>
      <c r="J5" s="172"/>
      <c r="K5" s="176"/>
      <c r="L5" s="176"/>
      <c r="M5" s="176"/>
      <c r="N5" s="176"/>
      <c r="O5" s="176"/>
      <c r="P5" s="176"/>
      <c r="Q5" s="176"/>
      <c r="R5" s="176"/>
      <c r="S5" s="176"/>
      <c r="T5" s="176"/>
      <c r="U5" s="176"/>
      <c r="V5" s="176"/>
      <c r="W5" s="176"/>
      <c r="X5" s="176"/>
      <c r="Y5" s="176"/>
      <c r="Z5" s="176"/>
    </row>
    <row r="6" spans="3:26" ht="10.5" customHeight="1">
      <c r="C6" s="12"/>
      <c r="E6" s="173"/>
      <c r="F6" s="174"/>
      <c r="G6" s="174"/>
      <c r="H6" s="174"/>
      <c r="I6" s="174"/>
      <c r="J6" s="175"/>
      <c r="K6" s="176"/>
      <c r="L6" s="176"/>
      <c r="M6" s="176"/>
      <c r="N6" s="176"/>
      <c r="O6" s="176"/>
      <c r="P6" s="176"/>
      <c r="Q6" s="176"/>
      <c r="R6" s="176"/>
      <c r="S6" s="176"/>
      <c r="T6" s="176"/>
      <c r="U6" s="176"/>
      <c r="V6" s="176"/>
      <c r="W6" s="176"/>
      <c r="X6" s="176"/>
      <c r="Y6" s="176"/>
      <c r="Z6" s="176"/>
    </row>
    <row r="7" spans="3:26" ht="10.5" customHeight="1">
      <c r="C7" s="12"/>
      <c r="E7" s="167" t="str">
        <f>'入力シート'!F13</f>
        <v>工事（履行）場所</v>
      </c>
      <c r="F7" s="168"/>
      <c r="G7" s="168"/>
      <c r="H7" s="168"/>
      <c r="I7" s="168"/>
      <c r="J7" s="169"/>
      <c r="K7" s="176" t="str">
        <f>'入力シート'!N13</f>
        <v>香取郡東庄町笹川ろ１番地</v>
      </c>
      <c r="L7" s="176"/>
      <c r="M7" s="176"/>
      <c r="N7" s="176"/>
      <c r="O7" s="176"/>
      <c r="P7" s="176"/>
      <c r="Q7" s="176"/>
      <c r="R7" s="176"/>
      <c r="S7" s="176"/>
      <c r="T7" s="176"/>
      <c r="U7" s="176"/>
      <c r="V7" s="176"/>
      <c r="W7" s="176"/>
      <c r="X7" s="176"/>
      <c r="Y7" s="176"/>
      <c r="Z7" s="176"/>
    </row>
    <row r="8" spans="3:26" ht="10.5" customHeight="1">
      <c r="C8" s="12"/>
      <c r="E8" s="170"/>
      <c r="F8" s="171"/>
      <c r="G8" s="171"/>
      <c r="H8" s="171"/>
      <c r="I8" s="171"/>
      <c r="J8" s="172"/>
      <c r="K8" s="176"/>
      <c r="L8" s="176"/>
      <c r="M8" s="176"/>
      <c r="N8" s="176"/>
      <c r="O8" s="176"/>
      <c r="P8" s="176"/>
      <c r="Q8" s="176"/>
      <c r="R8" s="176"/>
      <c r="S8" s="176"/>
      <c r="T8" s="176"/>
      <c r="U8" s="176"/>
      <c r="V8" s="176"/>
      <c r="W8" s="176"/>
      <c r="X8" s="176"/>
      <c r="Y8" s="176"/>
      <c r="Z8" s="176"/>
    </row>
    <row r="9" spans="3:26" ht="10.5" customHeight="1">
      <c r="C9" s="12"/>
      <c r="E9" s="173"/>
      <c r="F9" s="174"/>
      <c r="G9" s="174"/>
      <c r="H9" s="174"/>
      <c r="I9" s="174"/>
      <c r="J9" s="175"/>
      <c r="K9" s="176"/>
      <c r="L9" s="176"/>
      <c r="M9" s="176"/>
      <c r="N9" s="176"/>
      <c r="O9" s="176"/>
      <c r="P9" s="176"/>
      <c r="Q9" s="176"/>
      <c r="R9" s="176"/>
      <c r="S9" s="176"/>
      <c r="T9" s="176"/>
      <c r="U9" s="176"/>
      <c r="V9" s="176"/>
      <c r="W9" s="176"/>
      <c r="X9" s="176"/>
      <c r="Y9" s="176"/>
      <c r="Z9" s="176"/>
    </row>
    <row r="10" spans="3:26" ht="10.5" customHeight="1">
      <c r="C10" s="12"/>
      <c r="E10" s="177" t="s">
        <v>67</v>
      </c>
      <c r="F10" s="177"/>
      <c r="G10" s="177"/>
      <c r="H10" s="177"/>
      <c r="I10" s="177"/>
      <c r="J10" s="177"/>
      <c r="K10" s="178">
        <f>'入力シート'!N14</f>
        <v>44228</v>
      </c>
      <c r="L10" s="179"/>
      <c r="M10" s="179"/>
      <c r="N10" s="179"/>
      <c r="O10" s="179"/>
      <c r="P10" s="179"/>
      <c r="Q10" s="179"/>
      <c r="R10" s="179"/>
      <c r="S10" s="184">
        <f>'入力シート'!Y14</f>
        <v>0.5625</v>
      </c>
      <c r="T10" s="184"/>
      <c r="U10" s="184"/>
      <c r="V10" s="184"/>
      <c r="W10" s="184"/>
      <c r="X10" s="184"/>
      <c r="Y10" s="184"/>
      <c r="Z10" s="185"/>
    </row>
    <row r="11" spans="3:26" ht="10.5" customHeight="1">
      <c r="C11" s="12"/>
      <c r="E11" s="177"/>
      <c r="F11" s="177"/>
      <c r="G11" s="177"/>
      <c r="H11" s="177"/>
      <c r="I11" s="177"/>
      <c r="J11" s="177"/>
      <c r="K11" s="180"/>
      <c r="L11" s="181"/>
      <c r="M11" s="181"/>
      <c r="N11" s="181"/>
      <c r="O11" s="181"/>
      <c r="P11" s="181"/>
      <c r="Q11" s="181"/>
      <c r="R11" s="181"/>
      <c r="S11" s="186"/>
      <c r="T11" s="186"/>
      <c r="U11" s="186"/>
      <c r="V11" s="186"/>
      <c r="W11" s="186"/>
      <c r="X11" s="186"/>
      <c r="Y11" s="186"/>
      <c r="Z11" s="187"/>
    </row>
    <row r="12" spans="3:26" ht="10.5" customHeight="1">
      <c r="C12" s="12"/>
      <c r="E12" s="177"/>
      <c r="F12" s="177"/>
      <c r="G12" s="177"/>
      <c r="H12" s="177"/>
      <c r="I12" s="177"/>
      <c r="J12" s="177"/>
      <c r="K12" s="182"/>
      <c r="L12" s="183"/>
      <c r="M12" s="183"/>
      <c r="N12" s="183"/>
      <c r="O12" s="183"/>
      <c r="P12" s="183"/>
      <c r="Q12" s="183"/>
      <c r="R12" s="183"/>
      <c r="S12" s="188"/>
      <c r="T12" s="188"/>
      <c r="U12" s="188"/>
      <c r="V12" s="188"/>
      <c r="W12" s="188"/>
      <c r="X12" s="188"/>
      <c r="Y12" s="188"/>
      <c r="Z12" s="189"/>
    </row>
    <row r="13" ht="10.5" customHeight="1">
      <c r="C13" s="12"/>
    </row>
    <row r="14" ht="10.5" customHeight="1"/>
    <row r="15" ht="10.5" customHeight="1">
      <c r="C15" s="13"/>
    </row>
    <row r="16" spans="3:25" ht="10.5" customHeight="1">
      <c r="C16" s="12"/>
      <c r="Y16" s="14"/>
    </row>
    <row r="17" ht="10.5" customHeight="1">
      <c r="C17" s="12"/>
    </row>
    <row r="18" ht="10.5" customHeight="1">
      <c r="C18" s="12"/>
    </row>
    <row r="19" spans="3:26" ht="10.5" customHeight="1">
      <c r="C19" s="12"/>
      <c r="E19" s="161" t="str">
        <f>'入力シート'!F8</f>
        <v>商号又は名称</v>
      </c>
      <c r="F19" s="162"/>
      <c r="G19" s="162"/>
      <c r="H19" s="162"/>
      <c r="I19" s="162"/>
      <c r="J19" s="163"/>
      <c r="K19" s="164" t="str">
        <f>'入力シート'!N8</f>
        <v>株式会社東総広域</v>
      </c>
      <c r="L19" s="165"/>
      <c r="M19" s="165"/>
      <c r="N19" s="165"/>
      <c r="O19" s="165"/>
      <c r="P19" s="165"/>
      <c r="Q19" s="165"/>
      <c r="R19" s="165"/>
      <c r="S19" s="165"/>
      <c r="T19" s="165"/>
      <c r="U19" s="165"/>
      <c r="V19" s="165"/>
      <c r="W19" s="165"/>
      <c r="X19" s="165"/>
      <c r="Y19" s="165"/>
      <c r="Z19" s="166"/>
    </row>
    <row r="20" spans="3:26" ht="10.5" customHeight="1">
      <c r="C20" s="12"/>
      <c r="E20" s="149"/>
      <c r="F20" s="150"/>
      <c r="G20" s="150"/>
      <c r="H20" s="150"/>
      <c r="I20" s="150"/>
      <c r="J20" s="151"/>
      <c r="K20" s="155"/>
      <c r="L20" s="156"/>
      <c r="M20" s="156"/>
      <c r="N20" s="156"/>
      <c r="O20" s="156"/>
      <c r="P20" s="156"/>
      <c r="Q20" s="156"/>
      <c r="R20" s="156"/>
      <c r="S20" s="156"/>
      <c r="T20" s="156"/>
      <c r="U20" s="156"/>
      <c r="V20" s="156"/>
      <c r="W20" s="156"/>
      <c r="X20" s="156"/>
      <c r="Y20" s="156"/>
      <c r="Z20" s="157"/>
    </row>
    <row r="21" spans="3:26" ht="10.5" customHeight="1">
      <c r="C21" s="12"/>
      <c r="E21" s="149"/>
      <c r="F21" s="150"/>
      <c r="G21" s="150"/>
      <c r="H21" s="150"/>
      <c r="I21" s="150"/>
      <c r="J21" s="151"/>
      <c r="K21" s="155"/>
      <c r="L21" s="156"/>
      <c r="M21" s="156"/>
      <c r="N21" s="156"/>
      <c r="O21" s="156"/>
      <c r="P21" s="156"/>
      <c r="Q21" s="156"/>
      <c r="R21" s="156"/>
      <c r="S21" s="156"/>
      <c r="T21" s="156"/>
      <c r="U21" s="156"/>
      <c r="V21" s="156"/>
      <c r="W21" s="156"/>
      <c r="X21" s="156"/>
      <c r="Y21" s="156"/>
      <c r="Z21" s="157"/>
    </row>
    <row r="22" spans="3:26" ht="10.5" customHeight="1">
      <c r="C22" s="12"/>
      <c r="E22" s="149" t="str">
        <f>'入力シート'!F9</f>
        <v>代表者職氏名</v>
      </c>
      <c r="F22" s="150"/>
      <c r="G22" s="150"/>
      <c r="H22" s="150"/>
      <c r="I22" s="150"/>
      <c r="J22" s="151"/>
      <c r="K22" s="155" t="str">
        <f>'入力シート'!N9</f>
        <v>代表取締役　東　総　太　郎</v>
      </c>
      <c r="L22" s="156"/>
      <c r="M22" s="156"/>
      <c r="N22" s="156"/>
      <c r="O22" s="156"/>
      <c r="P22" s="156"/>
      <c r="Q22" s="156"/>
      <c r="R22" s="156"/>
      <c r="S22" s="156"/>
      <c r="T22" s="156"/>
      <c r="U22" s="156"/>
      <c r="V22" s="156"/>
      <c r="W22" s="156"/>
      <c r="X22" s="156"/>
      <c r="Y22" s="156"/>
      <c r="Z22" s="157"/>
    </row>
    <row r="23" spans="3:26" ht="10.5" customHeight="1">
      <c r="C23" s="12"/>
      <c r="E23" s="149"/>
      <c r="F23" s="150"/>
      <c r="G23" s="150"/>
      <c r="H23" s="150"/>
      <c r="I23" s="150"/>
      <c r="J23" s="151"/>
      <c r="K23" s="155"/>
      <c r="L23" s="156"/>
      <c r="M23" s="156"/>
      <c r="N23" s="156"/>
      <c r="O23" s="156"/>
      <c r="P23" s="156"/>
      <c r="Q23" s="156"/>
      <c r="R23" s="156"/>
      <c r="S23" s="156"/>
      <c r="T23" s="156"/>
      <c r="U23" s="156"/>
      <c r="V23" s="156"/>
      <c r="W23" s="156"/>
      <c r="X23" s="156"/>
      <c r="Y23" s="156"/>
      <c r="Z23" s="157"/>
    </row>
    <row r="24" spans="5:26" ht="10.5" customHeight="1">
      <c r="E24" s="152"/>
      <c r="F24" s="153"/>
      <c r="G24" s="153"/>
      <c r="H24" s="153"/>
      <c r="I24" s="153"/>
      <c r="J24" s="154"/>
      <c r="K24" s="158"/>
      <c r="L24" s="159"/>
      <c r="M24" s="159"/>
      <c r="N24" s="159"/>
      <c r="O24" s="159"/>
      <c r="P24" s="159"/>
      <c r="Q24" s="159"/>
      <c r="R24" s="159"/>
      <c r="S24" s="159"/>
      <c r="T24" s="159"/>
      <c r="U24" s="159"/>
      <c r="V24" s="159"/>
      <c r="W24" s="159"/>
      <c r="X24" s="159"/>
      <c r="Y24" s="159"/>
      <c r="Z24" s="160"/>
    </row>
    <row r="25" spans="5:26" ht="10.5" customHeight="1">
      <c r="E25" s="161" t="s">
        <v>68</v>
      </c>
      <c r="F25" s="162"/>
      <c r="G25" s="162"/>
      <c r="H25" s="162"/>
      <c r="I25" s="162"/>
      <c r="J25" s="163"/>
      <c r="K25" s="164" t="str">
        <f>'入力シート'!N7</f>
        <v>香取郡東庄町笹川ろ１番地</v>
      </c>
      <c r="L25" s="165"/>
      <c r="M25" s="165"/>
      <c r="N25" s="165"/>
      <c r="O25" s="165"/>
      <c r="P25" s="165"/>
      <c r="Q25" s="165"/>
      <c r="R25" s="165"/>
      <c r="S25" s="165"/>
      <c r="T25" s="165"/>
      <c r="U25" s="165"/>
      <c r="V25" s="165"/>
      <c r="W25" s="165"/>
      <c r="X25" s="165"/>
      <c r="Y25" s="165"/>
      <c r="Z25" s="166"/>
    </row>
    <row r="26" spans="5:26" ht="10.5" customHeight="1">
      <c r="E26" s="149"/>
      <c r="F26" s="150"/>
      <c r="G26" s="150"/>
      <c r="H26" s="150"/>
      <c r="I26" s="150"/>
      <c r="J26" s="151"/>
      <c r="K26" s="155"/>
      <c r="L26" s="156"/>
      <c r="M26" s="156"/>
      <c r="N26" s="156"/>
      <c r="O26" s="156"/>
      <c r="P26" s="156"/>
      <c r="Q26" s="156"/>
      <c r="R26" s="156"/>
      <c r="S26" s="156"/>
      <c r="T26" s="156"/>
      <c r="U26" s="156"/>
      <c r="V26" s="156"/>
      <c r="W26" s="156"/>
      <c r="X26" s="156"/>
      <c r="Y26" s="156"/>
      <c r="Z26" s="157"/>
    </row>
    <row r="27" spans="5:26" ht="10.5" customHeight="1">
      <c r="E27" s="152"/>
      <c r="F27" s="153"/>
      <c r="G27" s="153"/>
      <c r="H27" s="153"/>
      <c r="I27" s="153"/>
      <c r="J27" s="154"/>
      <c r="K27" s="158"/>
      <c r="L27" s="159"/>
      <c r="M27" s="159"/>
      <c r="N27" s="159"/>
      <c r="O27" s="159"/>
      <c r="P27" s="159"/>
      <c r="Q27" s="159"/>
      <c r="R27" s="159"/>
      <c r="S27" s="159"/>
      <c r="T27" s="159"/>
      <c r="U27" s="159"/>
      <c r="V27" s="159"/>
      <c r="W27" s="159"/>
      <c r="X27" s="159"/>
      <c r="Y27" s="159"/>
      <c r="Z27" s="160"/>
    </row>
    <row r="28" ht="10.5" customHeight="1"/>
    <row r="29" ht="10.5" customHeight="1"/>
    <row r="30" ht="10.5" customHeight="1"/>
    <row r="31" spans="1:28" ht="10.5" customHeight="1">
      <c r="A31" s="143" t="s">
        <v>110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ht="10.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c r="B48" s="11"/>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row r="223" ht="9.75" customHeight="1"/>
    <row r="224" ht="9.75" customHeight="1"/>
    <row r="225" ht="9.75" customHeight="1"/>
    <row r="226" ht="9.75" customHeight="1"/>
    <row r="227" ht="9.75" customHeight="1"/>
    <row r="228" ht="9.75" customHeight="1"/>
    <row r="229" ht="9.75" customHeight="1"/>
    <row r="230" ht="9.75" customHeight="1"/>
    <row r="231" ht="9.75" customHeight="1"/>
    <row r="232" ht="9.75" customHeight="1"/>
    <row r="233" ht="9.75" customHeight="1"/>
    <row r="234" ht="9.75" customHeight="1"/>
    <row r="235" ht="9.75" customHeight="1"/>
    <row r="236" ht="9.75" customHeight="1"/>
    <row r="237" ht="9.75" customHeight="1"/>
    <row r="238" ht="9.75" customHeight="1"/>
    <row r="239" ht="9.75" customHeight="1"/>
    <row r="240" ht="9.75" customHeight="1"/>
    <row r="241" ht="9.75" customHeight="1"/>
    <row r="242" ht="9.75" customHeight="1"/>
    <row r="243" ht="9.75" customHeight="1"/>
    <row r="244" ht="9.75" customHeight="1"/>
    <row r="245" ht="9.75" customHeight="1"/>
    <row r="246" ht="9.75" customHeight="1"/>
    <row r="247" ht="9.75" customHeight="1"/>
    <row r="248" ht="9.75" customHeight="1"/>
    <row r="249" ht="9.75" customHeight="1"/>
    <row r="250" ht="9.75" customHeight="1"/>
    <row r="251" ht="9.75" customHeight="1"/>
    <row r="252" ht="9.75" customHeight="1"/>
    <row r="253" ht="9.75" customHeight="1"/>
    <row r="254" ht="9.75" customHeight="1"/>
    <row r="255" ht="9.75" customHeight="1"/>
    <row r="256" ht="9.75" customHeight="1"/>
    <row r="257" ht="9.75" customHeight="1"/>
    <row r="258" ht="9.75" customHeight="1"/>
    <row r="259" ht="9.75" customHeight="1"/>
    <row r="260" ht="9.75" customHeight="1"/>
    <row r="261" ht="9.75" customHeight="1"/>
    <row r="262" ht="9.75" customHeight="1"/>
    <row r="263" ht="9.75" customHeight="1"/>
    <row r="264" ht="9.75" customHeight="1"/>
    <row r="265" ht="9.75" customHeight="1"/>
    <row r="266" ht="9.75" customHeight="1"/>
    <row r="267" ht="9.75" customHeight="1"/>
    <row r="268" ht="9.75" customHeight="1"/>
    <row r="269" ht="9.75" customHeight="1"/>
    <row r="270" ht="9.75" customHeight="1"/>
    <row r="271" ht="9.75" customHeight="1"/>
    <row r="272" ht="9.75" customHeight="1"/>
    <row r="273" ht="9.75" customHeight="1"/>
    <row r="274" ht="9.75" customHeight="1"/>
    <row r="275" ht="9.75" customHeight="1"/>
    <row r="276" ht="9.75" customHeight="1"/>
    <row r="277" ht="9.75" customHeight="1"/>
    <row r="278" ht="9.75" customHeight="1"/>
    <row r="279" ht="9.75" customHeight="1"/>
    <row r="280" ht="9.75" customHeight="1"/>
    <row r="281" ht="9.75" customHeight="1"/>
    <row r="282" ht="9.75" customHeight="1"/>
    <row r="283" ht="9.75" customHeight="1"/>
    <row r="284" ht="9.75"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row r="449" ht="30" customHeight="1"/>
    <row r="450" ht="30" customHeight="1"/>
    <row r="451" ht="30" customHeight="1"/>
    <row r="452" ht="30" customHeight="1"/>
    <row r="453" ht="30" customHeight="1"/>
    <row r="454" ht="30" customHeight="1"/>
    <row r="455" ht="30" customHeight="1"/>
    <row r="456" ht="30" customHeight="1"/>
    <row r="457" ht="30" customHeight="1"/>
    <row r="458" ht="30" customHeight="1"/>
    <row r="459" ht="30" customHeight="1"/>
    <row r="460" ht="30" customHeight="1"/>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row r="582" ht="30" customHeight="1"/>
    <row r="583" ht="30" customHeight="1"/>
    <row r="584" ht="30" customHeight="1"/>
    <row r="585" ht="30" customHeight="1"/>
    <row r="586" ht="30" customHeight="1"/>
    <row r="587" ht="30" customHeight="1"/>
    <row r="588" ht="30" customHeight="1"/>
    <row r="589" ht="30" customHeight="1"/>
    <row r="590" ht="30" customHeight="1"/>
    <row r="591" ht="30" customHeight="1"/>
    <row r="592" ht="30" customHeight="1"/>
    <row r="593" ht="30" customHeight="1"/>
    <row r="594" ht="30" customHeight="1"/>
    <row r="595" ht="30" customHeight="1"/>
    <row r="596" ht="30" customHeight="1"/>
    <row r="597" ht="30" customHeight="1"/>
    <row r="598" ht="30" customHeight="1"/>
    <row r="599" ht="30" customHeight="1"/>
    <row r="600" ht="30" customHeight="1"/>
    <row r="601" ht="30" customHeight="1"/>
    <row r="602" ht="30" customHeight="1"/>
    <row r="603" ht="30" customHeight="1"/>
    <row r="604" ht="30" customHeight="1"/>
    <row r="605" ht="30" customHeight="1"/>
    <row r="606" ht="30" customHeight="1"/>
    <row r="607" ht="30" customHeight="1"/>
    <row r="608" ht="30" customHeight="1"/>
    <row r="609" ht="30" customHeight="1"/>
    <row r="610" ht="30" customHeight="1"/>
    <row r="611" ht="30" customHeight="1"/>
    <row r="612" ht="30" customHeight="1"/>
    <row r="613" ht="30" customHeight="1"/>
    <row r="614" ht="30" customHeight="1"/>
    <row r="615" ht="30" customHeight="1"/>
    <row r="616" ht="30" customHeight="1"/>
    <row r="617" ht="30" customHeight="1"/>
    <row r="618" ht="30" customHeight="1"/>
    <row r="619" ht="30" customHeight="1"/>
    <row r="620" ht="30" customHeight="1"/>
    <row r="621" ht="30" customHeight="1"/>
    <row r="622" ht="30" customHeight="1"/>
    <row r="623" ht="30" customHeight="1"/>
    <row r="624" ht="30" customHeight="1"/>
    <row r="625" ht="30" customHeight="1"/>
    <row r="626" ht="30" customHeight="1"/>
    <row r="627" ht="30" customHeight="1"/>
    <row r="628" ht="30" customHeight="1"/>
    <row r="629" ht="30" customHeight="1"/>
    <row r="630" ht="30" customHeight="1"/>
    <row r="631" ht="30" customHeight="1"/>
    <row r="632" ht="30" customHeight="1"/>
    <row r="633" ht="30" customHeight="1"/>
    <row r="634" ht="30" customHeight="1"/>
    <row r="635" ht="30" customHeight="1"/>
    <row r="636" ht="30" customHeight="1"/>
    <row r="637" ht="30" customHeight="1"/>
    <row r="638" ht="30" customHeight="1"/>
    <row r="639" ht="30" customHeight="1"/>
    <row r="640" ht="30" customHeight="1"/>
    <row r="641" ht="30" customHeight="1"/>
    <row r="642" ht="30" customHeight="1"/>
    <row r="643" ht="30" customHeight="1"/>
    <row r="644" ht="30" customHeight="1"/>
    <row r="645" ht="30" customHeight="1"/>
    <row r="646" ht="30" customHeight="1"/>
    <row r="647" ht="30" customHeight="1"/>
    <row r="648" ht="30" customHeight="1"/>
    <row r="649" ht="30" customHeight="1"/>
    <row r="650" ht="30" customHeight="1"/>
    <row r="651" ht="30" customHeight="1"/>
    <row r="652" ht="30" customHeight="1"/>
    <row r="653" ht="30" customHeight="1"/>
    <row r="654" ht="30" customHeight="1"/>
    <row r="655" ht="30" customHeight="1"/>
    <row r="656" ht="30" customHeight="1"/>
    <row r="657" ht="30" customHeight="1"/>
    <row r="658" ht="30" customHeight="1"/>
    <row r="659" ht="30" customHeight="1"/>
    <row r="660" ht="30" customHeight="1"/>
    <row r="661" ht="30" customHeight="1"/>
    <row r="662" ht="30" customHeight="1"/>
    <row r="663" ht="30" customHeight="1"/>
    <row r="664" ht="30" customHeight="1"/>
    <row r="665" ht="30" customHeight="1"/>
    <row r="666" ht="30" customHeight="1"/>
    <row r="667" ht="30" customHeight="1"/>
    <row r="668" ht="30" customHeight="1"/>
    <row r="669" ht="30" customHeight="1"/>
    <row r="670" ht="30" customHeight="1"/>
    <row r="671" ht="30" customHeight="1"/>
    <row r="672" ht="30" customHeight="1"/>
    <row r="673" ht="30" customHeight="1"/>
    <row r="674" ht="30" customHeight="1"/>
    <row r="675" ht="30" customHeight="1"/>
    <row r="676" ht="30" customHeight="1"/>
    <row r="677" ht="30" customHeight="1"/>
    <row r="678" ht="30" customHeight="1"/>
    <row r="679" ht="30" customHeight="1"/>
    <row r="680" ht="30" customHeight="1"/>
    <row r="681" ht="30" customHeight="1"/>
    <row r="682" ht="30" customHeight="1"/>
    <row r="683" ht="30" customHeight="1"/>
    <row r="684" ht="30" customHeight="1"/>
    <row r="685" ht="30" customHeight="1"/>
    <row r="686" ht="30" customHeight="1"/>
    <row r="687" ht="30" customHeight="1"/>
    <row r="688" ht="30" customHeight="1"/>
    <row r="689" ht="30" customHeight="1"/>
    <row r="690" ht="30" customHeight="1"/>
    <row r="691" ht="30" customHeight="1"/>
    <row r="692" ht="30" customHeight="1"/>
    <row r="693" ht="30" customHeight="1"/>
    <row r="694" ht="30" customHeight="1"/>
    <row r="695" ht="30" customHeight="1"/>
    <row r="696" ht="30" customHeight="1"/>
    <row r="697" ht="30" customHeight="1"/>
    <row r="698" ht="30" customHeight="1"/>
    <row r="699" ht="30" customHeight="1"/>
    <row r="700" ht="30" customHeight="1"/>
    <row r="701" ht="30" customHeight="1"/>
    <row r="702" ht="30" customHeight="1"/>
    <row r="703" ht="30" customHeight="1"/>
    <row r="704" ht="30" customHeight="1"/>
    <row r="705" ht="30" customHeight="1"/>
    <row r="706" ht="30" customHeight="1"/>
    <row r="707" ht="30" customHeight="1"/>
    <row r="708" ht="30" customHeight="1"/>
    <row r="709" ht="30" customHeight="1"/>
    <row r="710" ht="30" customHeight="1"/>
    <row r="711" ht="30" customHeight="1"/>
    <row r="712" ht="30" customHeight="1"/>
    <row r="713" ht="30" customHeight="1"/>
    <row r="714" ht="30" customHeight="1"/>
    <row r="715" ht="30" customHeight="1"/>
    <row r="716" ht="30" customHeight="1"/>
    <row r="717" ht="30" customHeight="1"/>
    <row r="718" ht="30" customHeight="1"/>
    <row r="719" ht="30" customHeight="1"/>
    <row r="720" ht="30" customHeight="1"/>
    <row r="721" ht="30" customHeight="1"/>
    <row r="722" ht="30" customHeight="1"/>
    <row r="723" ht="30" customHeight="1"/>
    <row r="724" ht="30" customHeight="1"/>
    <row r="725" ht="30" customHeight="1"/>
    <row r="726" ht="30" customHeight="1"/>
    <row r="727" ht="30" customHeight="1"/>
    <row r="728" ht="30" customHeight="1"/>
    <row r="729" ht="30" customHeight="1"/>
    <row r="730" ht="30" customHeight="1"/>
    <row r="731" ht="30" customHeight="1"/>
    <row r="732" ht="30" customHeight="1"/>
    <row r="733" ht="30" customHeight="1"/>
    <row r="734" ht="30" customHeight="1"/>
    <row r="735" ht="30" customHeight="1"/>
    <row r="736" ht="30" customHeight="1"/>
    <row r="737" ht="30" customHeight="1"/>
    <row r="738" ht="30" customHeight="1"/>
    <row r="739" ht="30" customHeight="1"/>
    <row r="740" ht="30" customHeight="1"/>
    <row r="741" ht="30" customHeight="1"/>
    <row r="742" ht="30" customHeight="1"/>
    <row r="743" ht="30" customHeight="1"/>
    <row r="744" ht="30" customHeight="1"/>
    <row r="745" ht="30" customHeight="1"/>
    <row r="746" ht="30" customHeight="1"/>
    <row r="747" ht="30" customHeight="1"/>
    <row r="748" ht="30" customHeight="1"/>
    <row r="749" ht="30" customHeight="1"/>
    <row r="750" ht="30" customHeight="1"/>
    <row r="751" ht="30" customHeight="1"/>
    <row r="752" ht="30" customHeight="1"/>
    <row r="753" ht="30" customHeight="1"/>
    <row r="754" ht="30" customHeight="1"/>
    <row r="755" ht="30" customHeight="1"/>
    <row r="756" ht="30" customHeight="1"/>
    <row r="757" ht="30" customHeight="1"/>
    <row r="758" ht="30" customHeight="1"/>
    <row r="759" ht="30" customHeight="1"/>
    <row r="760" ht="30" customHeight="1"/>
    <row r="761" ht="30" customHeight="1"/>
    <row r="762" ht="30" customHeight="1"/>
    <row r="763" ht="30" customHeight="1"/>
    <row r="764" ht="30" customHeight="1"/>
    <row r="765" ht="30" customHeight="1"/>
    <row r="766" ht="30" customHeight="1"/>
    <row r="767" ht="30" customHeight="1"/>
    <row r="768" ht="30" customHeight="1"/>
    <row r="769" ht="30" customHeight="1"/>
    <row r="770" ht="30" customHeight="1"/>
    <row r="771" ht="30" customHeight="1"/>
    <row r="772" ht="30" customHeight="1"/>
    <row r="773" ht="30" customHeight="1"/>
    <row r="774" ht="30" customHeight="1"/>
    <row r="775" ht="30" customHeight="1"/>
    <row r="776" ht="30" customHeight="1"/>
    <row r="777" ht="30" customHeight="1"/>
    <row r="778" ht="30" customHeight="1"/>
    <row r="779" ht="30" customHeight="1"/>
    <row r="780" ht="30" customHeight="1"/>
    <row r="781" ht="30" customHeight="1"/>
    <row r="782" ht="30" customHeight="1"/>
    <row r="783" ht="30" customHeight="1"/>
    <row r="784" ht="30" customHeight="1"/>
    <row r="785" ht="30" customHeight="1"/>
    <row r="786" ht="30" customHeight="1"/>
    <row r="787" ht="30" customHeight="1"/>
    <row r="788" ht="30" customHeight="1"/>
    <row r="789" ht="30" customHeight="1"/>
    <row r="790" ht="30" customHeight="1"/>
    <row r="791" ht="30" customHeight="1"/>
    <row r="792" ht="30" customHeight="1"/>
    <row r="793" ht="30" customHeight="1"/>
    <row r="794" ht="30" customHeight="1"/>
    <row r="795" ht="30" customHeight="1"/>
    <row r="796" ht="30" customHeight="1"/>
    <row r="797" ht="30" customHeight="1"/>
    <row r="798" ht="30" customHeight="1"/>
    <row r="799" ht="30" customHeight="1"/>
    <row r="800" ht="30" customHeight="1"/>
    <row r="801" ht="30" customHeight="1"/>
    <row r="802" ht="30" customHeight="1"/>
    <row r="803" ht="30" customHeight="1"/>
    <row r="804" ht="30" customHeight="1"/>
    <row r="805" ht="30" customHeight="1"/>
    <row r="806" ht="30" customHeight="1"/>
    <row r="807" ht="30" customHeight="1"/>
    <row r="808" ht="30" customHeight="1"/>
    <row r="809" ht="30" customHeight="1"/>
    <row r="810"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0" customHeight="1"/>
    <row r="848" ht="30" customHeight="1"/>
    <row r="849" ht="30" customHeight="1"/>
    <row r="850" ht="30" customHeight="1"/>
    <row r="851" ht="30" customHeight="1"/>
    <row r="852" ht="30" customHeight="1"/>
    <row r="853" ht="30" customHeight="1"/>
    <row r="854" ht="30" customHeight="1"/>
    <row r="855" ht="30" customHeight="1"/>
    <row r="856" ht="30" customHeight="1"/>
    <row r="857" ht="30" customHeight="1"/>
    <row r="858" ht="30" customHeight="1"/>
    <row r="859" ht="30" customHeight="1"/>
    <row r="860" ht="30" customHeight="1"/>
    <row r="861" ht="30" customHeight="1"/>
    <row r="862" ht="30" customHeight="1"/>
    <row r="863" ht="30" customHeight="1"/>
    <row r="864" ht="30" customHeight="1"/>
    <row r="865" ht="30" customHeight="1"/>
    <row r="866" ht="30" customHeight="1"/>
    <row r="867" ht="30" customHeight="1"/>
    <row r="868" ht="30" customHeight="1"/>
    <row r="869" ht="30" customHeight="1"/>
    <row r="870" ht="30" customHeight="1"/>
    <row r="871" ht="30" customHeight="1"/>
    <row r="872" ht="30" customHeight="1"/>
    <row r="873" ht="30" customHeight="1"/>
    <row r="874" ht="30" customHeight="1"/>
    <row r="875" ht="30" customHeight="1"/>
    <row r="876" ht="30" customHeight="1"/>
    <row r="877" ht="30" customHeight="1"/>
    <row r="878" ht="30" customHeight="1"/>
    <row r="879" ht="30" customHeight="1"/>
    <row r="880" ht="30" customHeight="1"/>
    <row r="881" ht="30" customHeight="1"/>
    <row r="882" ht="30" customHeight="1"/>
    <row r="883" ht="30" customHeight="1"/>
    <row r="884" ht="30" customHeight="1"/>
    <row r="885" ht="30" customHeight="1"/>
    <row r="886" ht="30" customHeight="1"/>
    <row r="887" ht="30" customHeight="1"/>
    <row r="888" ht="30" customHeight="1"/>
    <row r="889" ht="30" customHeight="1"/>
    <row r="890" ht="30" customHeight="1"/>
    <row r="891" ht="30" customHeight="1"/>
    <row r="892" ht="30" customHeight="1"/>
    <row r="893" ht="30" customHeight="1"/>
    <row r="894" ht="30" customHeight="1"/>
    <row r="895" ht="30" customHeight="1"/>
    <row r="896" ht="30" customHeight="1"/>
    <row r="897" ht="30" customHeight="1"/>
    <row r="898" ht="30" customHeight="1"/>
    <row r="899" ht="30" customHeight="1"/>
    <row r="900" ht="30" customHeight="1"/>
    <row r="901" ht="30" customHeight="1"/>
    <row r="902" ht="30" customHeight="1"/>
    <row r="903" ht="30" customHeight="1"/>
    <row r="904" ht="30" customHeight="1"/>
    <row r="905" ht="30" customHeight="1"/>
    <row r="906" ht="30" customHeight="1"/>
    <row r="907" ht="30" customHeight="1"/>
    <row r="908" ht="30" customHeight="1"/>
    <row r="909" ht="30" customHeight="1"/>
    <row r="910" ht="30" customHeight="1"/>
    <row r="911" ht="30" customHeight="1"/>
    <row r="912" ht="30" customHeight="1"/>
    <row r="913" ht="30" customHeight="1"/>
    <row r="914" ht="30" customHeight="1"/>
    <row r="915" ht="30" customHeight="1"/>
    <row r="916" ht="30" customHeight="1"/>
    <row r="917" ht="30" customHeight="1"/>
    <row r="918" ht="30" customHeight="1"/>
    <row r="919" ht="30" customHeight="1"/>
    <row r="920" ht="30" customHeight="1"/>
    <row r="921" ht="30" customHeight="1"/>
    <row r="922" ht="30" customHeight="1"/>
    <row r="923" ht="30" customHeight="1"/>
    <row r="924" ht="30" customHeight="1"/>
    <row r="925" ht="30" customHeight="1"/>
    <row r="926" ht="30" customHeight="1"/>
    <row r="927" ht="30" customHeight="1"/>
    <row r="928" ht="30" customHeight="1"/>
    <row r="929" ht="30" customHeight="1"/>
    <row r="930" ht="30" customHeight="1"/>
    <row r="931" ht="30" customHeight="1"/>
    <row r="932" ht="30" customHeight="1"/>
    <row r="933" ht="30" customHeight="1"/>
    <row r="934" ht="30" customHeight="1"/>
    <row r="935" ht="30" customHeight="1"/>
    <row r="936" ht="30" customHeight="1"/>
    <row r="937" ht="30" customHeight="1"/>
    <row r="938" ht="30" customHeight="1"/>
    <row r="939" ht="30" customHeight="1"/>
    <row r="940" ht="30" customHeight="1"/>
    <row r="941" ht="30" customHeight="1"/>
    <row r="942" ht="30" customHeight="1"/>
    <row r="943" ht="30" customHeight="1"/>
    <row r="944" ht="30" customHeight="1"/>
    <row r="945" ht="30" customHeight="1"/>
    <row r="946" ht="30" customHeight="1"/>
    <row r="947" ht="30" customHeight="1"/>
    <row r="948" ht="30" customHeight="1"/>
    <row r="949" ht="30" customHeight="1"/>
    <row r="950" ht="30" customHeight="1"/>
    <row r="951" ht="30" customHeight="1"/>
    <row r="952" ht="30" customHeight="1"/>
    <row r="953" ht="30" customHeight="1"/>
    <row r="954" ht="30" customHeight="1"/>
    <row r="955" ht="30" customHeight="1"/>
    <row r="956" ht="30" customHeight="1"/>
    <row r="957" ht="30" customHeight="1"/>
    <row r="958" ht="30" customHeight="1"/>
    <row r="959" ht="30" customHeight="1"/>
    <row r="960" ht="30" customHeight="1"/>
    <row r="961" ht="30" customHeight="1"/>
    <row r="962" ht="30" customHeight="1"/>
    <row r="963" ht="30" customHeight="1"/>
    <row r="964" ht="30" customHeight="1"/>
    <row r="965" ht="30" customHeight="1"/>
    <row r="966" ht="30" customHeight="1"/>
    <row r="967" ht="30" customHeight="1"/>
    <row r="968" ht="30" customHeight="1"/>
    <row r="969" ht="30" customHeight="1"/>
    <row r="970" ht="30" customHeight="1"/>
    <row r="971" ht="30" customHeight="1"/>
    <row r="972" ht="30" customHeight="1"/>
    <row r="973" ht="30" customHeight="1"/>
    <row r="974" ht="30" customHeight="1"/>
    <row r="975" ht="30" customHeight="1"/>
    <row r="976" ht="30" customHeight="1"/>
    <row r="977" ht="30" customHeight="1"/>
    <row r="978" ht="30" customHeight="1"/>
    <row r="979" ht="30" customHeight="1"/>
    <row r="980" ht="30" customHeight="1"/>
    <row r="981" ht="30" customHeight="1"/>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row r="996" ht="30" customHeight="1"/>
    <row r="997" ht="30" customHeight="1"/>
    <row r="998" ht="30" customHeight="1"/>
    <row r="999" ht="30" customHeight="1"/>
    <row r="1000" ht="30" customHeight="1"/>
    <row r="1001" ht="30" customHeight="1"/>
    <row r="1002" ht="30" customHeight="1"/>
    <row r="1003" ht="30" customHeight="1"/>
    <row r="1004" ht="30" customHeight="1"/>
    <row r="1005" ht="30" customHeight="1"/>
    <row r="1006" ht="30" customHeight="1"/>
    <row r="1007" ht="30" customHeight="1"/>
    <row r="1008" ht="30" customHeight="1"/>
    <row r="1009" ht="30" customHeight="1"/>
    <row r="1010" ht="30" customHeight="1"/>
    <row r="1011" ht="30" customHeight="1"/>
    <row r="1012" ht="30" customHeight="1"/>
    <row r="1013" ht="30" customHeight="1"/>
    <row r="1014" ht="30" customHeight="1"/>
    <row r="1015" ht="30" customHeight="1"/>
    <row r="1016" ht="30" customHeight="1"/>
    <row r="1017" ht="30" customHeight="1"/>
    <row r="1018" ht="30" customHeight="1"/>
    <row r="1019" ht="30" customHeight="1"/>
    <row r="1020" ht="30" customHeight="1"/>
    <row r="1021" ht="30" customHeight="1"/>
    <row r="1022" ht="30" customHeight="1"/>
    <row r="1023" ht="30" customHeight="1"/>
    <row r="1024" ht="30" customHeight="1"/>
    <row r="1025" ht="30" customHeight="1"/>
    <row r="1026" ht="30" customHeight="1"/>
    <row r="1027" ht="30" customHeight="1"/>
    <row r="1028" ht="30" customHeight="1"/>
    <row r="1029" ht="30" customHeight="1"/>
    <row r="1030" ht="30" customHeight="1"/>
    <row r="1031" ht="30" customHeight="1"/>
    <row r="1032" ht="30" customHeight="1"/>
    <row r="1033" ht="30" customHeight="1"/>
    <row r="1034" ht="30" customHeight="1"/>
    <row r="1035" ht="30" customHeight="1"/>
    <row r="1036" ht="30" customHeight="1"/>
    <row r="1037" ht="30" customHeight="1"/>
    <row r="1038" ht="30" customHeight="1"/>
    <row r="1039" ht="30" customHeight="1"/>
    <row r="1040" ht="30" customHeight="1"/>
    <row r="1041" ht="30" customHeight="1"/>
    <row r="1042" ht="30" customHeight="1"/>
    <row r="1043" ht="30" customHeight="1"/>
    <row r="1044" ht="30" customHeight="1"/>
    <row r="1045" ht="30" customHeight="1"/>
    <row r="1046" ht="30" customHeight="1"/>
    <row r="1047" ht="30" customHeight="1"/>
    <row r="1048" ht="30" customHeight="1"/>
    <row r="1049" ht="30" customHeight="1"/>
    <row r="1050" ht="30" customHeight="1"/>
    <row r="1051" ht="30" customHeight="1"/>
    <row r="1052" ht="30" customHeight="1"/>
    <row r="1053" ht="30" customHeight="1"/>
    <row r="1054" ht="30" customHeight="1"/>
    <row r="1055" ht="30" customHeight="1"/>
    <row r="1056" ht="30" customHeight="1"/>
    <row r="1057" ht="30" customHeight="1"/>
    <row r="1058" ht="30" customHeight="1"/>
    <row r="1059" ht="30" customHeight="1"/>
    <row r="1060" ht="30" customHeight="1"/>
    <row r="1061" ht="30" customHeight="1"/>
    <row r="1062" ht="30" customHeight="1"/>
    <row r="1063" ht="30" customHeight="1"/>
    <row r="1064" ht="30" customHeight="1"/>
    <row r="1065" ht="30" customHeight="1"/>
    <row r="1066" ht="30" customHeight="1"/>
    <row r="1067" ht="30" customHeight="1"/>
    <row r="1068" ht="30" customHeight="1"/>
    <row r="1069" ht="30" customHeight="1"/>
    <row r="1070" ht="30" customHeight="1"/>
    <row r="1071" ht="30" customHeight="1"/>
    <row r="1072" ht="30" customHeight="1"/>
    <row r="1073" ht="30" customHeight="1"/>
    <row r="1074" ht="30" customHeight="1"/>
    <row r="1075" ht="30" customHeight="1"/>
    <row r="1076" ht="30" customHeight="1"/>
    <row r="1077" ht="30" customHeight="1"/>
    <row r="1078" ht="30" customHeight="1"/>
    <row r="1079" ht="30" customHeight="1"/>
    <row r="1080" ht="30" customHeight="1"/>
    <row r="1081" ht="30" customHeight="1"/>
    <row r="1082" ht="30" customHeight="1"/>
    <row r="1083" ht="30" customHeight="1"/>
    <row r="1084" ht="30" customHeight="1"/>
    <row r="1085" ht="30" customHeight="1"/>
    <row r="1086" ht="30" customHeight="1"/>
    <row r="1087" ht="30" customHeight="1"/>
    <row r="1088" ht="30" customHeight="1"/>
    <row r="1089" ht="30" customHeight="1"/>
    <row r="1090" ht="30" customHeight="1"/>
    <row r="1091" ht="30" customHeight="1"/>
    <row r="1092" ht="30" customHeight="1"/>
    <row r="1093" ht="30" customHeight="1"/>
    <row r="1094" ht="30" customHeight="1"/>
    <row r="1095" ht="30" customHeight="1"/>
    <row r="1096" ht="30" customHeight="1"/>
    <row r="1097" ht="30" customHeight="1"/>
    <row r="1098" ht="30" customHeight="1"/>
    <row r="1099" ht="30" customHeight="1"/>
    <row r="1100" ht="30" customHeight="1"/>
    <row r="1101" ht="30" customHeight="1"/>
    <row r="1102" ht="30" customHeight="1"/>
    <row r="1103" ht="30" customHeight="1"/>
    <row r="1104" ht="30" customHeight="1"/>
    <row r="1105" ht="30" customHeight="1"/>
    <row r="1106" ht="30" customHeight="1"/>
    <row r="1107" ht="30" customHeight="1"/>
    <row r="1108" ht="30" customHeight="1"/>
    <row r="1109" ht="30" customHeight="1"/>
    <row r="1110" ht="30" customHeight="1"/>
    <row r="1111" ht="30" customHeight="1"/>
    <row r="1112" ht="30" customHeight="1"/>
    <row r="1113" ht="30" customHeight="1"/>
    <row r="1114" ht="30" customHeight="1"/>
    <row r="1115" ht="30" customHeight="1"/>
    <row r="1116" ht="30" customHeight="1"/>
    <row r="1117" ht="30" customHeight="1"/>
    <row r="1118" ht="30" customHeight="1"/>
    <row r="1119" ht="30" customHeight="1"/>
    <row r="1120" ht="30" customHeight="1"/>
    <row r="1121" ht="30" customHeight="1"/>
    <row r="1122" ht="30" customHeight="1"/>
    <row r="1123" ht="30" customHeight="1"/>
    <row r="1124" ht="30" customHeight="1"/>
    <row r="1125" ht="30" customHeight="1"/>
    <row r="1126" ht="30" customHeight="1"/>
    <row r="1127" ht="30" customHeight="1"/>
    <row r="1128" ht="30" customHeight="1"/>
    <row r="1129" ht="30" customHeight="1"/>
    <row r="1130" ht="30" customHeight="1"/>
    <row r="1131" ht="30" customHeight="1"/>
    <row r="1132" ht="30" customHeight="1"/>
    <row r="1133" ht="30" customHeight="1"/>
    <row r="1134" ht="30" customHeight="1"/>
    <row r="1135" ht="30" customHeight="1"/>
    <row r="1136" ht="30" customHeight="1"/>
    <row r="1137" ht="30" customHeight="1"/>
    <row r="1138" ht="30" customHeight="1"/>
    <row r="1139" ht="30" customHeight="1"/>
    <row r="1140" ht="30" customHeight="1"/>
    <row r="1141" ht="30" customHeight="1"/>
    <row r="1142" ht="30" customHeight="1"/>
    <row r="1143" ht="30" customHeight="1"/>
    <row r="1144" ht="30" customHeight="1"/>
    <row r="1145" ht="30" customHeight="1"/>
    <row r="1146" ht="30" customHeight="1"/>
    <row r="1147" ht="30" customHeight="1"/>
    <row r="1148" ht="30" customHeight="1"/>
    <row r="1149" ht="30" customHeight="1"/>
    <row r="1150" ht="30" customHeight="1"/>
    <row r="1151" ht="30" customHeight="1"/>
    <row r="1152" ht="30" customHeight="1"/>
    <row r="1153" ht="30" customHeight="1"/>
    <row r="1154" ht="30" customHeight="1"/>
    <row r="1155" ht="30" customHeight="1"/>
    <row r="1156" ht="30" customHeight="1"/>
    <row r="1157" ht="30" customHeight="1"/>
    <row r="1158" ht="30" customHeight="1"/>
    <row r="1159" ht="30" customHeight="1"/>
    <row r="1160" ht="30" customHeight="1"/>
    <row r="1161" ht="30" customHeight="1"/>
    <row r="1162" ht="30" customHeight="1"/>
    <row r="1163" ht="30" customHeight="1"/>
    <row r="1164" ht="30" customHeight="1"/>
    <row r="1165" ht="30" customHeight="1"/>
    <row r="1166" ht="30" customHeight="1"/>
    <row r="1167" ht="30" customHeight="1"/>
    <row r="1168" ht="30" customHeight="1"/>
    <row r="1169" ht="30" customHeight="1"/>
    <row r="1170" ht="30" customHeight="1"/>
    <row r="1171" ht="30" customHeight="1"/>
    <row r="1172" ht="30" customHeight="1"/>
    <row r="1173" ht="30" customHeight="1"/>
    <row r="1174" ht="30" customHeight="1"/>
    <row r="1175" ht="30" customHeight="1"/>
    <row r="1176" ht="30" customHeight="1"/>
    <row r="1177" ht="30" customHeight="1"/>
    <row r="1178" ht="30" customHeight="1"/>
    <row r="1179" ht="30" customHeight="1"/>
    <row r="1180" ht="30" customHeight="1"/>
    <row r="1181" ht="30" customHeight="1"/>
    <row r="1182" ht="30" customHeight="1"/>
    <row r="1183" ht="30" customHeight="1"/>
    <row r="1184" ht="30" customHeight="1"/>
    <row r="1185" ht="30" customHeight="1"/>
    <row r="1186" ht="30" customHeight="1"/>
    <row r="1187" ht="30" customHeight="1"/>
    <row r="1188" ht="30" customHeight="1"/>
    <row r="1189" ht="30" customHeight="1"/>
    <row r="1190" ht="30" customHeight="1"/>
    <row r="1191" ht="30" customHeight="1"/>
    <row r="1192" ht="30" customHeight="1"/>
    <row r="1193" ht="30" customHeight="1"/>
    <row r="1194" ht="30" customHeight="1"/>
    <row r="1195" ht="30" customHeight="1"/>
    <row r="1196" ht="30" customHeight="1"/>
    <row r="1197" ht="30" customHeight="1"/>
    <row r="1198" ht="30" customHeight="1"/>
    <row r="1199" ht="30" customHeight="1"/>
    <row r="1200" ht="30" customHeight="1"/>
    <row r="1201" ht="30" customHeight="1"/>
    <row r="1202" ht="30" customHeight="1"/>
    <row r="1203" ht="30" customHeight="1"/>
    <row r="1204" ht="30" customHeight="1"/>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sheetData>
  <sheetProtection sheet="1"/>
  <mergeCells count="14">
    <mergeCell ref="K10:R12"/>
    <mergeCell ref="S10:Z12"/>
    <mergeCell ref="E19:J21"/>
    <mergeCell ref="K19:Z21"/>
    <mergeCell ref="E22:J24"/>
    <mergeCell ref="K22:Z24"/>
    <mergeCell ref="E25:J27"/>
    <mergeCell ref="K25:Z27"/>
    <mergeCell ref="A31:AB32"/>
    <mergeCell ref="E4:J6"/>
    <mergeCell ref="K4:Z6"/>
    <mergeCell ref="E7:J9"/>
    <mergeCell ref="K7:Z9"/>
    <mergeCell ref="E10:J12"/>
  </mergeCells>
  <printOptions/>
  <pageMargins left="0.5905511811023623" right="0.7874015748031497" top="0.2755905511811024" bottom="0.3937007874015748" header="0.5118110236220472" footer="0.5118110236220472"/>
  <pageSetup horizontalDpi="600" verticalDpi="600" orientation="landscape" paperSize="73" r:id="rId1"/>
</worksheet>
</file>

<file path=xl/worksheets/sheet7.xml><?xml version="1.0" encoding="utf-8"?>
<worksheet xmlns="http://schemas.openxmlformats.org/spreadsheetml/2006/main" xmlns:r="http://schemas.openxmlformats.org/officeDocument/2006/relationships">
  <sheetPr>
    <tabColor rgb="FFFFFF00"/>
  </sheetPr>
  <dimension ref="A1:O20"/>
  <sheetViews>
    <sheetView zoomScale="80" zoomScaleNormal="80" zoomScalePageLayoutView="0" workbookViewId="0" topLeftCell="A1">
      <selection activeCell="A5" sqref="A5:O5"/>
    </sheetView>
  </sheetViews>
  <sheetFormatPr defaultColWidth="8.796875" defaultRowHeight="14.25"/>
  <cols>
    <col min="1" max="3" width="6.59765625" style="5" customWidth="1"/>
    <col min="4" max="13" width="5.59765625" style="5" customWidth="1"/>
    <col min="14" max="15" width="3.59765625" style="5" customWidth="1"/>
    <col min="16" max="74" width="5.59765625" style="5" customWidth="1"/>
    <col min="75" max="16384" width="9" style="5" customWidth="1"/>
  </cols>
  <sheetData>
    <row r="1" spans="1:15" ht="30" customHeight="1">
      <c r="A1" s="110" t="s">
        <v>70</v>
      </c>
      <c r="B1" s="110"/>
      <c r="C1" s="110"/>
      <c r="D1" s="110"/>
      <c r="E1" s="110"/>
      <c r="F1" s="110"/>
      <c r="G1" s="110"/>
      <c r="H1" s="110"/>
      <c r="I1" s="110"/>
      <c r="J1" s="110"/>
      <c r="K1" s="110"/>
      <c r="L1" s="110"/>
      <c r="M1" s="110"/>
      <c r="N1" s="110"/>
      <c r="O1" s="110"/>
    </row>
    <row r="2" spans="1:15" ht="30" customHeight="1">
      <c r="A2" s="111" t="s">
        <v>69</v>
      </c>
      <c r="B2" s="111"/>
      <c r="C2" s="111"/>
      <c r="D2" s="111"/>
      <c r="E2" s="111"/>
      <c r="F2" s="111"/>
      <c r="G2" s="111"/>
      <c r="H2" s="111"/>
      <c r="I2" s="111"/>
      <c r="J2" s="111"/>
      <c r="K2" s="111"/>
      <c r="L2" s="111"/>
      <c r="M2" s="111"/>
      <c r="N2" s="111"/>
      <c r="O2" s="111"/>
    </row>
    <row r="3" spans="1:15" ht="30" customHeight="1">
      <c r="A3" s="113" t="s">
        <v>1</v>
      </c>
      <c r="B3" s="113"/>
      <c r="C3" s="113"/>
      <c r="D3" s="113"/>
      <c r="E3" s="113"/>
      <c r="F3" s="113"/>
      <c r="G3" s="113"/>
      <c r="H3" s="113"/>
      <c r="I3" s="113"/>
      <c r="J3" s="113"/>
      <c r="K3" s="113"/>
      <c r="L3" s="113"/>
      <c r="M3" s="113"/>
      <c r="N3" s="113"/>
      <c r="O3" s="113"/>
    </row>
    <row r="4" ht="30" customHeight="1"/>
    <row r="5" spans="1:15" ht="30" customHeight="1">
      <c r="A5" s="122">
        <f>'入力シート'!N14</f>
        <v>44228</v>
      </c>
      <c r="B5" s="122"/>
      <c r="C5" s="122"/>
      <c r="D5" s="122"/>
      <c r="E5" s="122"/>
      <c r="F5" s="122"/>
      <c r="G5" s="122"/>
      <c r="H5" s="122"/>
      <c r="I5" s="122"/>
      <c r="J5" s="122"/>
      <c r="K5" s="122"/>
      <c r="L5" s="122"/>
      <c r="M5" s="122"/>
      <c r="N5" s="122"/>
      <c r="O5" s="122"/>
    </row>
    <row r="6" ht="30" customHeight="1"/>
    <row r="7" spans="1:15" ht="30" customHeight="1">
      <c r="A7" s="110" t="str">
        <f>'初度入札書'!A7</f>
        <v>　東総広域水道企業団</v>
      </c>
      <c r="B7" s="110"/>
      <c r="C7" s="110"/>
      <c r="D7" s="110"/>
      <c r="E7" s="110"/>
      <c r="F7" s="110"/>
      <c r="G7" s="110"/>
      <c r="H7" s="110"/>
      <c r="I7" s="110"/>
      <c r="J7" s="110"/>
      <c r="K7" s="110"/>
      <c r="L7" s="110"/>
      <c r="M7" s="110"/>
      <c r="N7" s="110"/>
      <c r="O7" s="110"/>
    </row>
    <row r="8" spans="1:15" ht="30" customHeight="1">
      <c r="A8" s="110" t="str">
        <f>'初度入札書'!A8</f>
        <v>　　企業長　越　川　信　一　　様</v>
      </c>
      <c r="B8" s="110"/>
      <c r="C8" s="110"/>
      <c r="D8" s="110"/>
      <c r="E8" s="110"/>
      <c r="F8" s="110"/>
      <c r="G8" s="110"/>
      <c r="H8" s="110"/>
      <c r="I8" s="110"/>
      <c r="J8" s="110"/>
      <c r="K8" s="110"/>
      <c r="L8" s="110"/>
      <c r="M8" s="110"/>
      <c r="N8" s="110"/>
      <c r="O8" s="110"/>
    </row>
    <row r="9" ht="30" customHeight="1"/>
    <row r="10" spans="5:15" ht="30" customHeight="1">
      <c r="E10" s="113" t="str">
        <f>'初度入札書'!E10</f>
        <v>住　　　　所</v>
      </c>
      <c r="F10" s="113"/>
      <c r="G10" s="113"/>
      <c r="H10" s="114" t="str">
        <f>'入力シート'!N7</f>
        <v>香取郡東庄町笹川ろ１番地</v>
      </c>
      <c r="I10" s="114"/>
      <c r="J10" s="114"/>
      <c r="K10" s="114"/>
      <c r="L10" s="114"/>
      <c r="M10" s="114"/>
      <c r="N10" s="114"/>
      <c r="O10" s="115"/>
    </row>
    <row r="11" spans="5:15" ht="30" customHeight="1">
      <c r="E11" s="113" t="str">
        <f>'初度入札書'!E11</f>
        <v>商号又は名称</v>
      </c>
      <c r="F11" s="113"/>
      <c r="G11" s="113"/>
      <c r="H11" s="114" t="str">
        <f>'入力シート'!N8</f>
        <v>株式会社東総広域</v>
      </c>
      <c r="I11" s="114"/>
      <c r="J11" s="114"/>
      <c r="K11" s="114"/>
      <c r="L11" s="114"/>
      <c r="M11" s="114"/>
      <c r="N11" s="114"/>
      <c r="O11" s="115"/>
    </row>
    <row r="12" spans="5:15" ht="30" customHeight="1">
      <c r="E12" s="116" t="str">
        <f>'初度入札書'!E12</f>
        <v>代表者職氏名</v>
      </c>
      <c r="F12" s="113"/>
      <c r="G12" s="113"/>
      <c r="H12" s="117" t="str">
        <f>"　"&amp;'入力シート'!N9</f>
        <v>　代表取締役　東　総　太　郎</v>
      </c>
      <c r="I12" s="117"/>
      <c r="J12" s="117"/>
      <c r="K12" s="117"/>
      <c r="L12" s="117"/>
      <c r="M12" s="117"/>
      <c r="N12" s="118"/>
      <c r="O12" s="5" t="s">
        <v>7</v>
      </c>
    </row>
    <row r="13" ht="30" customHeight="1"/>
    <row r="14" spans="1:15" ht="19.5" customHeight="1">
      <c r="A14" s="119" t="str">
        <f>"　私は、都合により（　"&amp;'入力シート'!N10&amp;"　印　）を代理人と定め、下記工事（委託業務）の入札（開札）立会に関する一切の権限を委任いたします。"</f>
        <v>　私は、都合により（　東　総　次　郎　印　）を代理人と定め、下記工事（委託業務）の入札（開札）立会に関する一切の権限を委任いたします。</v>
      </c>
      <c r="B14" s="119"/>
      <c r="C14" s="119"/>
      <c r="D14" s="119"/>
      <c r="E14" s="119"/>
      <c r="F14" s="119"/>
      <c r="G14" s="119"/>
      <c r="H14" s="119"/>
      <c r="I14" s="119"/>
      <c r="J14" s="119"/>
      <c r="K14" s="119"/>
      <c r="L14" s="119"/>
      <c r="M14" s="119"/>
      <c r="N14" s="119"/>
      <c r="O14" s="119"/>
    </row>
    <row r="15" spans="1:15" ht="19.5" customHeight="1">
      <c r="A15" s="119"/>
      <c r="B15" s="119"/>
      <c r="C15" s="119"/>
      <c r="D15" s="119"/>
      <c r="E15" s="119"/>
      <c r="F15" s="119"/>
      <c r="G15" s="119"/>
      <c r="H15" s="119"/>
      <c r="I15" s="119"/>
      <c r="J15" s="119"/>
      <c r="K15" s="119"/>
      <c r="L15" s="119"/>
      <c r="M15" s="119"/>
      <c r="N15" s="119"/>
      <c r="O15" s="119"/>
    </row>
    <row r="16" spans="1:15" ht="39.75" customHeight="1">
      <c r="A16" s="113" t="s">
        <v>8</v>
      </c>
      <c r="B16" s="113"/>
      <c r="C16" s="113"/>
      <c r="D16" s="113"/>
      <c r="E16" s="113"/>
      <c r="F16" s="113"/>
      <c r="G16" s="113"/>
      <c r="H16" s="113"/>
      <c r="I16" s="113"/>
      <c r="J16" s="113"/>
      <c r="K16" s="113"/>
      <c r="L16" s="113"/>
      <c r="M16" s="113"/>
      <c r="N16" s="113"/>
      <c r="O16" s="113"/>
    </row>
    <row r="17" spans="1:15" ht="39.75" customHeight="1">
      <c r="A17" s="89" t="str">
        <f>'入力シート'!F12</f>
        <v>工事（委託業務）名</v>
      </c>
      <c r="B17" s="90"/>
      <c r="C17" s="91"/>
      <c r="D17" s="92" t="str">
        <f>'入力シート'!N12</f>
        <v>○○○○○○○○○○○○工事（第○○工区）</v>
      </c>
      <c r="E17" s="93"/>
      <c r="F17" s="93"/>
      <c r="G17" s="93"/>
      <c r="H17" s="93"/>
      <c r="I17" s="93"/>
      <c r="J17" s="93"/>
      <c r="K17" s="93"/>
      <c r="L17" s="93"/>
      <c r="M17" s="93"/>
      <c r="N17" s="93"/>
      <c r="O17" s="94"/>
    </row>
    <row r="18" spans="1:15" ht="39.75" customHeight="1">
      <c r="A18" s="95" t="str">
        <f>'入力シート'!F13</f>
        <v>工事（履行）場所</v>
      </c>
      <c r="B18" s="96"/>
      <c r="C18" s="97"/>
      <c r="D18" s="92" t="str">
        <f>'入力シート'!N13</f>
        <v>香取郡東庄町笹川ろ１番地</v>
      </c>
      <c r="E18" s="93"/>
      <c r="F18" s="93"/>
      <c r="G18" s="93"/>
      <c r="H18" s="93"/>
      <c r="I18" s="93"/>
      <c r="J18" s="93"/>
      <c r="K18" s="93"/>
      <c r="L18" s="93"/>
      <c r="M18" s="93"/>
      <c r="N18" s="93"/>
      <c r="O18" s="94"/>
    </row>
    <row r="19" spans="1:15" ht="39.75" customHeight="1" hidden="1">
      <c r="A19" s="95"/>
      <c r="B19" s="96"/>
      <c r="C19" s="97"/>
      <c r="D19" s="98">
        <f>'入力シート'!N20</f>
        <v>100000000</v>
      </c>
      <c r="E19" s="99"/>
      <c r="F19" s="99"/>
      <c r="G19" s="99"/>
      <c r="H19" s="99"/>
      <c r="I19" s="99"/>
      <c r="J19" s="99"/>
      <c r="K19" s="99"/>
      <c r="L19" s="99"/>
      <c r="M19" s="99"/>
      <c r="N19" s="99"/>
      <c r="O19" s="100"/>
    </row>
    <row r="20" ht="30" customHeight="1">
      <c r="O20" s="6"/>
    </row>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45" customHeight="1"/>
    <row r="46" ht="45" customHeight="1"/>
    <row r="47" ht="45" customHeight="1"/>
    <row r="48"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row r="63" ht="45" customHeight="1"/>
    <row r="64" ht="45" customHeight="1"/>
    <row r="65" ht="45" customHeight="1"/>
    <row r="66" ht="45" customHeight="1"/>
    <row r="67" ht="45" customHeight="1"/>
    <row r="68" ht="45" customHeight="1"/>
    <row r="69" ht="45" customHeight="1"/>
    <row r="70" ht="45" customHeight="1"/>
    <row r="71" ht="45" customHeight="1"/>
    <row r="72" ht="45" customHeight="1"/>
    <row r="73" ht="45" customHeight="1"/>
    <row r="74" ht="45" customHeight="1"/>
    <row r="75" ht="45" customHeight="1"/>
    <row r="76" ht="45" customHeight="1"/>
    <row r="77" ht="45" customHeight="1"/>
    <row r="78" ht="45" customHeight="1"/>
    <row r="79" ht="45" customHeight="1"/>
    <row r="80" ht="45" customHeight="1"/>
    <row r="81" ht="45" customHeight="1"/>
    <row r="82" ht="45" customHeight="1"/>
    <row r="83" ht="45" customHeight="1"/>
    <row r="84" ht="45" customHeight="1"/>
    <row r="85" ht="45" customHeight="1"/>
    <row r="86" ht="45" customHeight="1"/>
    <row r="87" ht="45" customHeight="1"/>
    <row r="88" ht="45" customHeight="1"/>
    <row r="89" ht="45" customHeight="1"/>
    <row r="90" ht="45" customHeight="1"/>
    <row r="91" ht="45" customHeight="1"/>
    <row r="92" ht="45" customHeight="1"/>
    <row r="93" ht="45" customHeight="1"/>
    <row r="94" ht="45" customHeight="1"/>
    <row r="95" ht="45" customHeight="1"/>
    <row r="96" ht="45" customHeight="1"/>
    <row r="97" ht="45" customHeight="1"/>
    <row r="98" ht="45" customHeight="1"/>
  </sheetData>
  <sheetProtection sheet="1"/>
  <mergeCells count="20">
    <mergeCell ref="A1:O1"/>
    <mergeCell ref="A2:O2"/>
    <mergeCell ref="A3:O3"/>
    <mergeCell ref="A5:O5"/>
    <mergeCell ref="A7:O7"/>
    <mergeCell ref="A8:O8"/>
    <mergeCell ref="E10:G10"/>
    <mergeCell ref="H10:O10"/>
    <mergeCell ref="E11:G11"/>
    <mergeCell ref="H11:O11"/>
    <mergeCell ref="E12:G12"/>
    <mergeCell ref="H12:N12"/>
    <mergeCell ref="A18:C18"/>
    <mergeCell ref="D18:O18"/>
    <mergeCell ref="A19:C19"/>
    <mergeCell ref="D19:O19"/>
    <mergeCell ref="A14:O15"/>
    <mergeCell ref="A16:O16"/>
    <mergeCell ref="A17:C17"/>
    <mergeCell ref="D17:O17"/>
  </mergeCells>
  <printOptions horizontalCentered="1"/>
  <pageMargins left="0.9055118110236221" right="0.9055118110236221" top="0.7874015748031497" bottom="0.7480314960629921" header="0.31496062992125984" footer="0.31496062992125984"/>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I42"/>
  <sheetViews>
    <sheetView zoomScale="90" zoomScaleNormal="90" zoomScalePageLayoutView="0" workbookViewId="0" topLeftCell="A19">
      <selection activeCell="B35" sqref="B35:N35"/>
    </sheetView>
  </sheetViews>
  <sheetFormatPr defaultColWidth="8.796875" defaultRowHeight="14.25"/>
  <cols>
    <col min="1" max="32" width="2.59765625" style="0" customWidth="1"/>
    <col min="33" max="35" width="5.59765625" style="0" hidden="1" customWidth="1"/>
    <col min="36" max="102" width="2.59765625" style="0" customWidth="1"/>
  </cols>
  <sheetData>
    <row r="1" spans="1:31" ht="18" customHeight="1">
      <c r="A1" s="43" t="s">
        <v>71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row>
    <row r="2" ht="18" customHeight="1"/>
    <row r="3" spans="1:31" ht="18" customHeight="1">
      <c r="A3" s="238" t="s">
        <v>72</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row>
    <row r="4" spans="1:31" ht="18"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row>
    <row r="5" ht="18" customHeight="1"/>
    <row r="6" spans="1:31" ht="18" customHeight="1">
      <c r="A6" s="239">
        <f ca="1">TODAY()</f>
        <v>44313</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row>
    <row r="7" ht="18" customHeight="1"/>
    <row r="8" spans="1:31" ht="18" customHeight="1">
      <c r="A8" s="43" t="str">
        <f>'初度入札書'!A7</f>
        <v>　東総広域水道企業団</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row>
    <row r="9" spans="1:31" ht="18" customHeight="1">
      <c r="A9" s="43" t="str">
        <f>'初度入札書'!A8</f>
        <v>　　企業長　越　川　信　一　　様</v>
      </c>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row>
    <row r="10" ht="18" customHeight="1"/>
    <row r="11" spans="10:31" ht="18" customHeight="1">
      <c r="J11" s="236" t="str">
        <f>'初度入札書'!E10</f>
        <v>住　　　　所</v>
      </c>
      <c r="K11" s="236"/>
      <c r="L11" s="236"/>
      <c r="M11" s="236"/>
      <c r="N11" s="236"/>
      <c r="P11" s="115" t="str">
        <f>'入力シート'!N7</f>
        <v>香取郡東庄町笹川ろ１番地</v>
      </c>
      <c r="Q11" s="115"/>
      <c r="R11" s="115"/>
      <c r="S11" s="115"/>
      <c r="T11" s="115"/>
      <c r="U11" s="115"/>
      <c r="V11" s="115"/>
      <c r="W11" s="115"/>
      <c r="X11" s="115"/>
      <c r="Y11" s="115"/>
      <c r="Z11" s="115"/>
      <c r="AA11" s="115"/>
      <c r="AB11" s="115"/>
      <c r="AC11" s="115"/>
      <c r="AD11" s="115"/>
      <c r="AE11" s="115"/>
    </row>
    <row r="12" spans="10:31" ht="18" customHeight="1">
      <c r="J12" s="236" t="str">
        <f>'初度入札書'!E11</f>
        <v>商号又は名称</v>
      </c>
      <c r="K12" s="236"/>
      <c r="L12" s="236"/>
      <c r="M12" s="236"/>
      <c r="N12" s="236"/>
      <c r="P12" s="115" t="str">
        <f>'入力シート'!N8</f>
        <v>株式会社東総広域</v>
      </c>
      <c r="Q12" s="115"/>
      <c r="R12" s="115"/>
      <c r="S12" s="115"/>
      <c r="T12" s="115"/>
      <c r="U12" s="115"/>
      <c r="V12" s="115"/>
      <c r="W12" s="115"/>
      <c r="X12" s="115"/>
      <c r="Y12" s="115"/>
      <c r="Z12" s="115"/>
      <c r="AA12" s="115"/>
      <c r="AB12" s="115"/>
      <c r="AC12" s="115"/>
      <c r="AD12" s="115"/>
      <c r="AE12" s="115"/>
    </row>
    <row r="13" spans="10:31" ht="18" customHeight="1">
      <c r="J13" s="236" t="str">
        <f>'初度入札書'!E12</f>
        <v>代表者職氏名</v>
      </c>
      <c r="K13" s="236"/>
      <c r="L13" s="236"/>
      <c r="M13" s="236"/>
      <c r="N13" s="236"/>
      <c r="P13" s="43" t="str">
        <f>"　"&amp;'入力シート'!N9</f>
        <v>　代表取締役　東　総　太　郎</v>
      </c>
      <c r="Q13" s="43"/>
      <c r="R13" s="43"/>
      <c r="S13" s="43"/>
      <c r="T13" s="43"/>
      <c r="U13" s="43"/>
      <c r="V13" s="43"/>
      <c r="W13" s="43"/>
      <c r="X13" s="43"/>
      <c r="Y13" s="43"/>
      <c r="Z13" s="43"/>
      <c r="AA13" s="43"/>
      <c r="AB13" s="43"/>
      <c r="AC13" s="43"/>
      <c r="AD13" s="43"/>
      <c r="AE13" t="s">
        <v>7</v>
      </c>
    </row>
    <row r="14" ht="18" customHeight="1"/>
    <row r="15" spans="1:35" ht="18" customHeight="1">
      <c r="A15" s="237" t="str">
        <f>"　令和"&amp;IF(AG17=1,"元",AG17)&amp;"年"&amp;AH15&amp;"月"&amp;AI15&amp;"日"&amp;"付けで執行された、ダイレクト入札の落札候補者となったので、入札参加資格について確認されたく、下記のとおり申請します。"</f>
        <v>　令和3年2月1日付けで執行された、ダイレクト入札の落札候補者となったので、入札参加資格について確認されたく、下記のとおり申請します。</v>
      </c>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G15">
        <f>YEAR('入力シート'!N14)</f>
        <v>2021</v>
      </c>
      <c r="AH15">
        <f>MONTH('入力シート'!N14)</f>
        <v>2</v>
      </c>
      <c r="AI15">
        <f>DAY('入力シート'!N14)</f>
        <v>1</v>
      </c>
    </row>
    <row r="16" spans="1:33" ht="18" customHeight="1">
      <c r="A16" s="237"/>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G16">
        <v>2018</v>
      </c>
    </row>
    <row r="17" spans="1:33" ht="24" customHeight="1">
      <c r="A17" s="236" t="s">
        <v>8</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G17">
        <f>ROUND(AG15-AG16,0)</f>
        <v>3</v>
      </c>
    </row>
    <row r="18" spans="1:31" ht="24" customHeight="1">
      <c r="A18" s="232" t="str">
        <f>'入力シート'!F12</f>
        <v>工事（委託業務）名</v>
      </c>
      <c r="B18" s="232"/>
      <c r="C18" s="232"/>
      <c r="D18" s="232"/>
      <c r="E18" s="232"/>
      <c r="F18" s="232"/>
      <c r="G18" s="232"/>
      <c r="H18" s="232"/>
      <c r="I18" s="232"/>
      <c r="J18" s="232"/>
      <c r="K18" s="194" t="str">
        <f>'入力シート'!N12</f>
        <v>○○○○○○○○○○○○工事（第○○工区）</v>
      </c>
      <c r="L18" s="195"/>
      <c r="M18" s="195"/>
      <c r="N18" s="195"/>
      <c r="O18" s="195"/>
      <c r="P18" s="195"/>
      <c r="Q18" s="195"/>
      <c r="R18" s="195"/>
      <c r="S18" s="195"/>
      <c r="T18" s="195"/>
      <c r="U18" s="195"/>
      <c r="V18" s="195"/>
      <c r="W18" s="195"/>
      <c r="X18" s="195"/>
      <c r="Y18" s="195"/>
      <c r="Z18" s="195"/>
      <c r="AA18" s="195"/>
      <c r="AB18" s="195"/>
      <c r="AC18" s="195"/>
      <c r="AD18" s="195"/>
      <c r="AE18" s="196"/>
    </row>
    <row r="19" spans="1:31" ht="24" customHeight="1">
      <c r="A19" s="232" t="str">
        <f>'入力シート'!F13</f>
        <v>工事（履行）場所</v>
      </c>
      <c r="B19" s="232"/>
      <c r="C19" s="232"/>
      <c r="D19" s="232"/>
      <c r="E19" s="232"/>
      <c r="F19" s="232"/>
      <c r="G19" s="232"/>
      <c r="H19" s="232"/>
      <c r="I19" s="232"/>
      <c r="J19" s="232"/>
      <c r="K19" s="194" t="str">
        <f>'入力シート'!N13</f>
        <v>香取郡東庄町笹川ろ１番地</v>
      </c>
      <c r="L19" s="195"/>
      <c r="M19" s="195"/>
      <c r="N19" s="195"/>
      <c r="O19" s="195"/>
      <c r="P19" s="195"/>
      <c r="Q19" s="195"/>
      <c r="R19" s="195"/>
      <c r="S19" s="195"/>
      <c r="T19" s="195"/>
      <c r="U19" s="195"/>
      <c r="V19" s="195"/>
      <c r="W19" s="195"/>
      <c r="X19" s="195"/>
      <c r="Y19" s="195"/>
      <c r="Z19" s="195"/>
      <c r="AA19" s="195"/>
      <c r="AB19" s="195"/>
      <c r="AC19" s="195"/>
      <c r="AD19" s="195"/>
      <c r="AE19" s="196"/>
    </row>
    <row r="20" spans="1:31" ht="24" customHeight="1">
      <c r="A20" s="231" t="s">
        <v>73</v>
      </c>
      <c r="B20" s="235" t="s">
        <v>36</v>
      </c>
      <c r="C20" s="234" t="s">
        <v>74</v>
      </c>
      <c r="D20" s="232" t="s">
        <v>37</v>
      </c>
      <c r="E20" s="232"/>
      <c r="F20" s="232"/>
      <c r="G20" s="232"/>
      <c r="H20" s="232"/>
      <c r="I20" s="232"/>
      <c r="J20" s="232"/>
      <c r="K20" s="194" t="str">
        <f>'入力シート'!N26</f>
        <v>東　総　一　郎</v>
      </c>
      <c r="L20" s="195"/>
      <c r="M20" s="195"/>
      <c r="N20" s="195"/>
      <c r="O20" s="195"/>
      <c r="P20" s="195"/>
      <c r="Q20" s="195"/>
      <c r="R20" s="195"/>
      <c r="S20" s="195"/>
      <c r="T20" s="195"/>
      <c r="U20" s="195"/>
      <c r="V20" s="195"/>
      <c r="W20" s="195"/>
      <c r="X20" s="195"/>
      <c r="Y20" s="195"/>
      <c r="Z20" s="195"/>
      <c r="AA20" s="195"/>
      <c r="AB20" s="195"/>
      <c r="AC20" s="195"/>
      <c r="AD20" s="195"/>
      <c r="AE20" s="196"/>
    </row>
    <row r="21" spans="1:31" ht="24" customHeight="1">
      <c r="A21" s="231"/>
      <c r="B21" s="235"/>
      <c r="C21" s="234"/>
      <c r="D21" s="232" t="s">
        <v>4</v>
      </c>
      <c r="E21" s="232"/>
      <c r="F21" s="232"/>
      <c r="G21" s="232"/>
      <c r="H21" s="232"/>
      <c r="I21" s="232"/>
      <c r="J21" s="232"/>
      <c r="K21" s="194" t="str">
        <f>'入力シート'!N27</f>
        <v>香取郡東庄町笹川○○番地</v>
      </c>
      <c r="L21" s="195"/>
      <c r="M21" s="195"/>
      <c r="N21" s="195"/>
      <c r="O21" s="195"/>
      <c r="P21" s="195"/>
      <c r="Q21" s="195"/>
      <c r="R21" s="195"/>
      <c r="S21" s="195"/>
      <c r="T21" s="195"/>
      <c r="U21" s="195"/>
      <c r="V21" s="195"/>
      <c r="W21" s="195"/>
      <c r="X21" s="195"/>
      <c r="Y21" s="195"/>
      <c r="Z21" s="195"/>
      <c r="AA21" s="195"/>
      <c r="AB21" s="195"/>
      <c r="AC21" s="195"/>
      <c r="AD21" s="195"/>
      <c r="AE21" s="196"/>
    </row>
    <row r="22" spans="1:31" ht="24" customHeight="1">
      <c r="A22" s="231"/>
      <c r="B22" s="235"/>
      <c r="C22" s="234"/>
      <c r="D22" s="232" t="s">
        <v>38</v>
      </c>
      <c r="E22" s="232"/>
      <c r="F22" s="232"/>
      <c r="G22" s="232"/>
      <c r="H22" s="232"/>
      <c r="I22" s="232"/>
      <c r="J22" s="232"/>
      <c r="K22" s="228">
        <f>'入力シート'!N28</f>
        <v>29985</v>
      </c>
      <c r="L22" s="229"/>
      <c r="M22" s="229"/>
      <c r="N22" s="229"/>
      <c r="O22" s="229"/>
      <c r="P22" s="229"/>
      <c r="Q22" s="229"/>
      <c r="R22" s="229"/>
      <c r="S22" s="229"/>
      <c r="T22" s="229"/>
      <c r="U22" s="229"/>
      <c r="V22" s="229"/>
      <c r="W22" s="229"/>
      <c r="X22" s="229"/>
      <c r="Y22" s="229"/>
      <c r="Z22" s="229"/>
      <c r="AA22" s="229"/>
      <c r="AB22" s="229"/>
      <c r="AC22" s="229"/>
      <c r="AD22" s="229"/>
      <c r="AE22" s="230"/>
    </row>
    <row r="23" spans="1:31" ht="24" customHeight="1">
      <c r="A23" s="231"/>
      <c r="B23" s="233" t="s">
        <v>41</v>
      </c>
      <c r="C23" s="233"/>
      <c r="D23" s="232" t="s">
        <v>37</v>
      </c>
      <c r="E23" s="232"/>
      <c r="F23" s="232"/>
      <c r="G23" s="232"/>
      <c r="H23" s="232"/>
      <c r="I23" s="232"/>
      <c r="J23" s="232"/>
      <c r="K23" s="194" t="str">
        <f>'入力シート'!N30</f>
        <v>東　総　三　郎</v>
      </c>
      <c r="L23" s="195"/>
      <c r="M23" s="195"/>
      <c r="N23" s="195"/>
      <c r="O23" s="195"/>
      <c r="P23" s="195"/>
      <c r="Q23" s="195"/>
      <c r="R23" s="195"/>
      <c r="S23" s="195"/>
      <c r="T23" s="195"/>
      <c r="U23" s="195"/>
      <c r="V23" s="195"/>
      <c r="W23" s="195"/>
      <c r="X23" s="195"/>
      <c r="Y23" s="195"/>
      <c r="Z23" s="195"/>
      <c r="AA23" s="195"/>
      <c r="AB23" s="195"/>
      <c r="AC23" s="195"/>
      <c r="AD23" s="195"/>
      <c r="AE23" s="196"/>
    </row>
    <row r="24" spans="1:31" ht="24" customHeight="1">
      <c r="A24" s="231"/>
      <c r="B24" s="233"/>
      <c r="C24" s="233"/>
      <c r="D24" s="232" t="s">
        <v>4</v>
      </c>
      <c r="E24" s="232"/>
      <c r="F24" s="232"/>
      <c r="G24" s="232"/>
      <c r="H24" s="232"/>
      <c r="I24" s="232"/>
      <c r="J24" s="232"/>
      <c r="K24" s="194" t="str">
        <f>'入力シート'!N31</f>
        <v>香取郡東庄町笹川○○番地</v>
      </c>
      <c r="L24" s="195"/>
      <c r="M24" s="195"/>
      <c r="N24" s="195"/>
      <c r="O24" s="195"/>
      <c r="P24" s="195"/>
      <c r="Q24" s="195"/>
      <c r="R24" s="195"/>
      <c r="S24" s="195"/>
      <c r="T24" s="195"/>
      <c r="U24" s="195"/>
      <c r="V24" s="195"/>
      <c r="W24" s="195"/>
      <c r="X24" s="195"/>
      <c r="Y24" s="195"/>
      <c r="Z24" s="195"/>
      <c r="AA24" s="195"/>
      <c r="AB24" s="195"/>
      <c r="AC24" s="195"/>
      <c r="AD24" s="195"/>
      <c r="AE24" s="196"/>
    </row>
    <row r="25" spans="1:31" ht="24" customHeight="1">
      <c r="A25" s="231"/>
      <c r="B25" s="233"/>
      <c r="C25" s="233"/>
      <c r="D25" s="232" t="s">
        <v>38</v>
      </c>
      <c r="E25" s="232"/>
      <c r="F25" s="232"/>
      <c r="G25" s="232"/>
      <c r="H25" s="232"/>
      <c r="I25" s="232"/>
      <c r="J25" s="232"/>
      <c r="K25" s="228">
        <f>'入力シート'!N32</f>
        <v>20546</v>
      </c>
      <c r="L25" s="229"/>
      <c r="M25" s="229"/>
      <c r="N25" s="229"/>
      <c r="O25" s="229"/>
      <c r="P25" s="229"/>
      <c r="Q25" s="229"/>
      <c r="R25" s="229"/>
      <c r="S25" s="229"/>
      <c r="T25" s="229"/>
      <c r="U25" s="229"/>
      <c r="V25" s="229"/>
      <c r="W25" s="229"/>
      <c r="X25" s="229"/>
      <c r="Y25" s="229"/>
      <c r="Z25" s="229"/>
      <c r="AA25" s="229"/>
      <c r="AB25" s="229"/>
      <c r="AC25" s="229"/>
      <c r="AD25" s="229"/>
      <c r="AE25" s="230"/>
    </row>
    <row r="26" spans="1:31" ht="24" customHeight="1">
      <c r="A26" s="231"/>
      <c r="B26" s="233"/>
      <c r="C26" s="233"/>
      <c r="D26" s="61" t="s">
        <v>43</v>
      </c>
      <c r="E26" s="61"/>
      <c r="F26" s="61"/>
      <c r="G26" s="61"/>
      <c r="H26" s="61"/>
      <c r="I26" s="61"/>
      <c r="J26" s="61"/>
      <c r="K26" s="194" t="str">
        <f>IF(COUNTA('入力シート'!N33)=1,'入力シート'!N33,"")</f>
        <v>一級○○○○士　第0000号</v>
      </c>
      <c r="L26" s="195"/>
      <c r="M26" s="195"/>
      <c r="N26" s="195"/>
      <c r="O26" s="195"/>
      <c r="P26" s="195"/>
      <c r="Q26" s="195"/>
      <c r="R26" s="195"/>
      <c r="S26" s="195"/>
      <c r="T26" s="195"/>
      <c r="U26" s="195"/>
      <c r="V26" s="195"/>
      <c r="W26" s="195"/>
      <c r="X26" s="195"/>
      <c r="Y26" s="195"/>
      <c r="Z26" s="195"/>
      <c r="AA26" s="195"/>
      <c r="AB26" s="195"/>
      <c r="AC26" s="195"/>
      <c r="AD26" s="195"/>
      <c r="AE26" s="196"/>
    </row>
    <row r="27" ht="18" customHeight="1">
      <c r="A27" t="s">
        <v>75</v>
      </c>
    </row>
    <row r="28" spans="1:31" ht="18" customHeight="1">
      <c r="A28" s="200" t="s">
        <v>76</v>
      </c>
      <c r="B28" s="201"/>
      <c r="C28" s="201"/>
      <c r="D28" s="201"/>
      <c r="E28" s="201"/>
      <c r="F28" s="201"/>
      <c r="G28" s="202"/>
      <c r="H28" s="206" t="s">
        <v>77</v>
      </c>
      <c r="I28" s="207"/>
      <c r="J28" s="207"/>
      <c r="K28" s="207"/>
      <c r="L28" s="207"/>
      <c r="M28" s="207"/>
      <c r="N28" s="207"/>
      <c r="O28" s="207"/>
      <c r="P28" s="207"/>
      <c r="Q28" s="207"/>
      <c r="R28" s="207"/>
      <c r="S28" s="207"/>
      <c r="T28" s="207"/>
      <c r="U28" s="207"/>
      <c r="V28" s="207"/>
      <c r="W28" s="207"/>
      <c r="X28" s="207"/>
      <c r="Y28" s="207"/>
      <c r="Z28" s="203" t="s">
        <v>83</v>
      </c>
      <c r="AA28" s="204"/>
      <c r="AB28" s="204"/>
      <c r="AC28" s="204"/>
      <c r="AD28" s="204"/>
      <c r="AE28" s="205"/>
    </row>
    <row r="29" spans="1:31" ht="18" customHeight="1">
      <c r="A29" s="197" t="s">
        <v>44</v>
      </c>
      <c r="B29" s="198"/>
      <c r="C29" s="198"/>
      <c r="D29" s="198"/>
      <c r="E29" s="198"/>
      <c r="F29" s="198"/>
      <c r="G29" s="199"/>
      <c r="H29" s="15" t="str">
        <f>IF('入力シート'!N34="専任","■","□")</f>
        <v>■</v>
      </c>
      <c r="I29" s="16" t="s">
        <v>45</v>
      </c>
      <c r="J29" s="16"/>
      <c r="K29" s="16"/>
      <c r="L29" s="16"/>
      <c r="M29" s="16"/>
      <c r="N29" s="16"/>
      <c r="O29" s="16"/>
      <c r="P29" s="16"/>
      <c r="Q29" s="16"/>
      <c r="R29" s="16"/>
      <c r="S29" s="16"/>
      <c r="T29" s="16"/>
      <c r="U29" s="16"/>
      <c r="V29" s="16"/>
      <c r="W29" s="16"/>
      <c r="X29" s="16"/>
      <c r="Y29" s="16"/>
      <c r="Z29" s="209" t="s">
        <v>81</v>
      </c>
      <c r="AA29" s="210"/>
      <c r="AB29" s="210"/>
      <c r="AC29" s="210"/>
      <c r="AD29" s="210"/>
      <c r="AE29" s="211"/>
    </row>
    <row r="30" spans="1:31" ht="18" customHeight="1">
      <c r="A30" s="197"/>
      <c r="B30" s="198"/>
      <c r="C30" s="198"/>
      <c r="D30" s="198"/>
      <c r="E30" s="198"/>
      <c r="F30" s="198"/>
      <c r="G30" s="199"/>
      <c r="H30" s="15" t="str">
        <f>IF('入力シート'!N34="非専任","■","□")</f>
        <v>□</v>
      </c>
      <c r="I30" s="16" t="s">
        <v>46</v>
      </c>
      <c r="J30" s="16"/>
      <c r="K30" s="16"/>
      <c r="L30" s="16"/>
      <c r="M30" s="16"/>
      <c r="N30" s="16"/>
      <c r="O30" s="16"/>
      <c r="P30" s="16"/>
      <c r="Q30" s="16"/>
      <c r="R30" s="16"/>
      <c r="S30" s="16"/>
      <c r="T30" s="16"/>
      <c r="U30" s="16"/>
      <c r="V30" s="16"/>
      <c r="W30" s="16"/>
      <c r="X30" s="16"/>
      <c r="Y30" s="16"/>
      <c r="Z30" s="212" t="s">
        <v>82</v>
      </c>
      <c r="AA30" s="213"/>
      <c r="AB30" s="213"/>
      <c r="AC30" s="213"/>
      <c r="AD30" s="213"/>
      <c r="AE30" s="214"/>
    </row>
    <row r="31" spans="1:31" ht="18" customHeight="1">
      <c r="A31" s="216" t="s">
        <v>85</v>
      </c>
      <c r="B31" s="217"/>
      <c r="C31" s="217"/>
      <c r="D31" s="217"/>
      <c r="E31" s="217"/>
      <c r="F31" s="217"/>
      <c r="G31" s="218"/>
      <c r="H31" s="18" t="str">
        <f>IF('入力シート'!N35="有","■","□")</f>
        <v>■</v>
      </c>
      <c r="I31" s="19" t="s">
        <v>48</v>
      </c>
      <c r="J31" s="215" t="s">
        <v>79</v>
      </c>
      <c r="K31" s="215"/>
      <c r="L31" s="215"/>
      <c r="M31" s="215"/>
      <c r="N31" s="215"/>
      <c r="O31" s="227" t="str">
        <f>IF('入力シート'!N35="有",'入力シート'!N36,"")</f>
        <v>○○○○○○○○○○○○工事</v>
      </c>
      <c r="P31" s="227"/>
      <c r="Q31" s="227"/>
      <c r="R31" s="227"/>
      <c r="S31" s="227"/>
      <c r="T31" s="227"/>
      <c r="U31" s="227"/>
      <c r="V31" s="227"/>
      <c r="W31" s="227"/>
      <c r="X31" s="227"/>
      <c r="Y31" s="20" t="s">
        <v>84</v>
      </c>
      <c r="Z31" s="197" t="s">
        <v>81</v>
      </c>
      <c r="AA31" s="198"/>
      <c r="AB31" s="198"/>
      <c r="AC31" s="198"/>
      <c r="AD31" s="198"/>
      <c r="AE31" s="199"/>
    </row>
    <row r="32" spans="1:31" ht="18" customHeight="1">
      <c r="A32" s="219"/>
      <c r="B32" s="115"/>
      <c r="C32" s="115"/>
      <c r="D32" s="115"/>
      <c r="E32" s="115"/>
      <c r="F32" s="115"/>
      <c r="G32" s="220"/>
      <c r="H32" s="21"/>
      <c r="I32" s="22"/>
      <c r="J32" s="208" t="s">
        <v>80</v>
      </c>
      <c r="K32" s="208"/>
      <c r="L32" s="208"/>
      <c r="M32" s="208"/>
      <c r="N32" s="208"/>
      <c r="O32" s="193">
        <f>IF('入力シート'!N35="有",'入力シート'!N37,"")</f>
        <v>1111111</v>
      </c>
      <c r="P32" s="193"/>
      <c r="Q32" s="193"/>
      <c r="R32" s="193"/>
      <c r="S32" s="193"/>
      <c r="T32" s="193"/>
      <c r="U32" s="193"/>
      <c r="V32" s="193"/>
      <c r="W32" s="193"/>
      <c r="X32" s="193"/>
      <c r="Y32" s="23" t="s">
        <v>84</v>
      </c>
      <c r="Z32" s="197"/>
      <c r="AA32" s="198"/>
      <c r="AB32" s="198"/>
      <c r="AC32" s="198"/>
      <c r="AD32" s="198"/>
      <c r="AE32" s="199"/>
    </row>
    <row r="33" spans="1:31" ht="18" customHeight="1">
      <c r="A33" s="221"/>
      <c r="B33" s="222"/>
      <c r="C33" s="222"/>
      <c r="D33" s="222"/>
      <c r="E33" s="222"/>
      <c r="F33" s="222"/>
      <c r="G33" s="223"/>
      <c r="H33" s="15" t="str">
        <f>IF('入力シート'!N35="無","■","□")</f>
        <v>□</v>
      </c>
      <c r="I33" s="16" t="s">
        <v>78</v>
      </c>
      <c r="J33" s="16"/>
      <c r="K33" s="16"/>
      <c r="L33" s="16"/>
      <c r="M33" s="16"/>
      <c r="N33" s="16"/>
      <c r="O33" s="16"/>
      <c r="P33" s="16"/>
      <c r="Q33" s="16"/>
      <c r="R33" s="16"/>
      <c r="S33" s="16"/>
      <c r="T33" s="16"/>
      <c r="U33" s="16"/>
      <c r="V33" s="16"/>
      <c r="W33" s="16"/>
      <c r="X33" s="16"/>
      <c r="Y33" s="17"/>
      <c r="Z33" s="224"/>
      <c r="AA33" s="225"/>
      <c r="AB33" s="225"/>
      <c r="AC33" s="225"/>
      <c r="AD33" s="225"/>
      <c r="AE33" s="226"/>
    </row>
    <row r="34" spans="1:31" ht="15" customHeight="1">
      <c r="A34" s="24" t="s">
        <v>86</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row>
    <row r="35" spans="1:32" ht="15" customHeight="1">
      <c r="A35" s="24" t="str">
        <f>IF('入力シート'!F40="有","■","□")</f>
        <v>□</v>
      </c>
      <c r="B35" s="190" t="s">
        <v>128</v>
      </c>
      <c r="C35" s="118"/>
      <c r="D35" s="118"/>
      <c r="E35" s="118"/>
      <c r="F35" s="118"/>
      <c r="G35" s="118"/>
      <c r="H35" s="118"/>
      <c r="I35" s="118"/>
      <c r="J35" s="118"/>
      <c r="K35" s="118"/>
      <c r="L35" s="118"/>
      <c r="M35" s="118"/>
      <c r="N35" s="118"/>
      <c r="O35" s="24" t="str">
        <f>IF('入力シート'!F41="有","■","□")</f>
        <v>■</v>
      </c>
      <c r="P35" s="190" t="s">
        <v>54</v>
      </c>
      <c r="Q35" s="118"/>
      <c r="R35" s="118"/>
      <c r="S35" s="118"/>
      <c r="T35" s="118"/>
      <c r="U35" s="118"/>
      <c r="V35" s="118"/>
      <c r="W35" s="118"/>
      <c r="X35" s="118"/>
      <c r="Y35" s="118"/>
      <c r="Z35" s="118"/>
      <c r="AA35" s="118"/>
      <c r="AB35" s="118"/>
      <c r="AC35" s="118"/>
      <c r="AD35" s="118"/>
      <c r="AE35" s="118"/>
      <c r="AF35" s="34"/>
    </row>
    <row r="36" spans="1:31" ht="15" customHeight="1">
      <c r="A36" s="24" t="str">
        <f>IF('入力シート'!F42="有","■","□")</f>
        <v>■</v>
      </c>
      <c r="B36" s="24" t="s">
        <v>87</v>
      </c>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row>
    <row r="37" spans="1:31" ht="15" customHeight="1">
      <c r="A37" s="24" t="str">
        <f>IF('入力シート'!F43="有","■","□")</f>
        <v>■</v>
      </c>
      <c r="B37" s="24" t="s">
        <v>88</v>
      </c>
      <c r="C37" s="24"/>
      <c r="D37" s="24"/>
      <c r="E37" s="24"/>
      <c r="F37" s="24"/>
      <c r="G37" s="24"/>
      <c r="H37" s="24"/>
      <c r="I37" s="24"/>
      <c r="J37" s="24"/>
      <c r="K37" s="24"/>
      <c r="L37" s="24"/>
      <c r="M37" s="24"/>
      <c r="O37" s="24" t="str">
        <f>IF('入力シート'!F44="有","■","□")</f>
        <v>■</v>
      </c>
      <c r="P37" s="24" t="s">
        <v>90</v>
      </c>
      <c r="Q37" s="24"/>
      <c r="R37" s="24"/>
      <c r="S37" s="24"/>
      <c r="T37" s="24"/>
      <c r="U37" s="24"/>
      <c r="V37" s="24"/>
      <c r="W37" s="24"/>
      <c r="X37" s="24"/>
      <c r="Y37" s="24"/>
      <c r="Z37" s="24"/>
      <c r="AA37" s="24"/>
      <c r="AB37" s="24"/>
      <c r="AC37" s="24"/>
      <c r="AD37" s="24"/>
      <c r="AE37" s="24"/>
    </row>
    <row r="38" spans="1:31" ht="15" customHeight="1">
      <c r="A38" s="24" t="str">
        <f>IF('入力シート'!F45="有","■","□")</f>
        <v>□</v>
      </c>
      <c r="B38" s="24" t="s">
        <v>89</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2" ht="15" customHeight="1">
      <c r="A39" s="24" t="str">
        <f>IF('入力シート'!F46="有","■","□")</f>
        <v>□</v>
      </c>
      <c r="B39" s="191">
        <f>IF('入力シート'!F46="有",'入力シート'!J46,"")</f>
      </c>
      <c r="C39" s="191"/>
      <c r="D39" s="191"/>
      <c r="E39" s="191"/>
      <c r="F39" s="191"/>
      <c r="G39" s="191"/>
      <c r="H39" s="191"/>
      <c r="I39" s="191"/>
      <c r="J39" s="191"/>
      <c r="K39" s="191"/>
      <c r="L39" s="191"/>
      <c r="M39" s="191"/>
      <c r="O39" s="24" t="str">
        <f>IF('入力シート'!F47="有","■","□")</f>
        <v>□</v>
      </c>
      <c r="P39" s="191">
        <f>IF('入力シート'!F47="有",'入力シート'!J47,"")</f>
      </c>
      <c r="Q39" s="192"/>
      <c r="R39" s="192"/>
      <c r="S39" s="192"/>
      <c r="T39" s="192"/>
      <c r="U39" s="192"/>
      <c r="V39" s="192"/>
      <c r="W39" s="192"/>
      <c r="X39" s="192"/>
      <c r="Y39" s="192"/>
      <c r="Z39" s="192"/>
      <c r="AA39" s="192"/>
      <c r="AB39" s="192"/>
      <c r="AC39" s="192"/>
      <c r="AD39" s="192"/>
      <c r="AE39" s="192"/>
      <c r="AF39" s="35"/>
    </row>
    <row r="40" spans="1:31" ht="15" customHeight="1">
      <c r="A40" s="24" t="s">
        <v>91</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row>
    <row r="41" spans="1:31" ht="15" customHeight="1">
      <c r="A41" s="24" t="s">
        <v>92</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row>
    <row r="42" spans="1:31" ht="15" customHeight="1">
      <c r="A42" s="24" t="s">
        <v>93</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row>
    <row r="43" ht="15"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sheetData>
  <sheetProtection sheet="1"/>
  <mergeCells count="52">
    <mergeCell ref="A17:AE17"/>
    <mergeCell ref="A15:AE16"/>
    <mergeCell ref="A1:AE1"/>
    <mergeCell ref="A3:AE4"/>
    <mergeCell ref="A6:AE6"/>
    <mergeCell ref="A8:AE8"/>
    <mergeCell ref="A9:AE9"/>
    <mergeCell ref="J11:N11"/>
    <mergeCell ref="J12:N12"/>
    <mergeCell ref="J13:N13"/>
    <mergeCell ref="P11:AE11"/>
    <mergeCell ref="P12:AE12"/>
    <mergeCell ref="P13:AD13"/>
    <mergeCell ref="D20:J20"/>
    <mergeCell ref="D21:J21"/>
    <mergeCell ref="D22:J22"/>
    <mergeCell ref="A18:J18"/>
    <mergeCell ref="A19:J19"/>
    <mergeCell ref="C20:C22"/>
    <mergeCell ref="B20:B22"/>
    <mergeCell ref="K24:AE24"/>
    <mergeCell ref="K25:AE25"/>
    <mergeCell ref="A20:A26"/>
    <mergeCell ref="D23:J23"/>
    <mergeCell ref="D24:J24"/>
    <mergeCell ref="D25:J25"/>
    <mergeCell ref="D26:J26"/>
    <mergeCell ref="B23:C26"/>
    <mergeCell ref="K18:AE18"/>
    <mergeCell ref="K19:AE19"/>
    <mergeCell ref="K20:AE20"/>
    <mergeCell ref="K21:AE21"/>
    <mergeCell ref="K22:AE22"/>
    <mergeCell ref="K23:AE23"/>
    <mergeCell ref="J32:N32"/>
    <mergeCell ref="Z29:AE29"/>
    <mergeCell ref="Z30:AE30"/>
    <mergeCell ref="J31:N31"/>
    <mergeCell ref="A31:G33"/>
    <mergeCell ref="Z31:AE32"/>
    <mergeCell ref="Z33:AE33"/>
    <mergeCell ref="O31:X31"/>
    <mergeCell ref="B35:N35"/>
    <mergeCell ref="P35:AE35"/>
    <mergeCell ref="P39:AE39"/>
    <mergeCell ref="O32:X32"/>
    <mergeCell ref="K26:AE26"/>
    <mergeCell ref="A29:G30"/>
    <mergeCell ref="A28:G28"/>
    <mergeCell ref="Z28:AE28"/>
    <mergeCell ref="H28:Y28"/>
    <mergeCell ref="B39:M39"/>
  </mergeCells>
  <printOptions horizontalCentered="1"/>
  <pageMargins left="0.984251968503937" right="0.6" top="0.7874015748031497" bottom="0.7874015748031497" header="0.31496062992125984" footer="0.31496062992125984"/>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大網</dc:creator>
  <cp:keywords/>
  <dc:description/>
  <cp:lastModifiedBy>Soumu0</cp:lastModifiedBy>
  <cp:lastPrinted>2021-04-27T05:33:42Z</cp:lastPrinted>
  <dcterms:created xsi:type="dcterms:W3CDTF">2011-09-08T00:15:01Z</dcterms:created>
  <dcterms:modified xsi:type="dcterms:W3CDTF">2021-04-27T05:47:41Z</dcterms:modified>
  <cp:category/>
  <cp:version/>
  <cp:contentType/>
  <cp:contentStatus/>
</cp:coreProperties>
</file>